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2D903625-95D5-4D66-879D-AF018C7D65B6}" xr6:coauthVersionLast="47" xr6:coauthVersionMax="47" xr10:uidLastSave="{00000000-0000-0000-0000-000000000000}"/>
  <bookViews>
    <workbookView xWindow="-28920" yWindow="-120" windowWidth="29040" windowHeight="15720" tabRatio="852" xr2:uid="{00000000-000D-0000-FFFF-FFFF00000000}"/>
  </bookViews>
  <sheets>
    <sheet name="管制船舶通航状況比較表P53" sheetId="7" r:id="rId1"/>
    <sheet name="管制業務統計P54" sheetId="6" r:id="rId2"/>
    <sheet name="管制業務統計 P55" sheetId="9" r:id="rId3"/>
  </sheets>
  <definedNames>
    <definedName name="_xlnm.Print_Area" localSheetId="0">管制船舶通航状況比較表P53!$A$1:$L$16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H4" i="7"/>
  <c r="C7" i="9" l="1"/>
  <c r="J6" i="9"/>
  <c r="C6" i="9"/>
  <c r="K7" i="6" l="1"/>
  <c r="H7" i="6"/>
  <c r="G7" i="6"/>
  <c r="F7" i="6"/>
  <c r="E7" i="6" s="1"/>
  <c r="I6" i="6" l="1"/>
  <c r="O11" i="6"/>
  <c r="H10" i="6"/>
  <c r="T15" i="6" l="1"/>
  <c r="P7" i="6"/>
  <c r="O7" i="6"/>
  <c r="O8" i="6"/>
  <c r="P8" i="6"/>
  <c r="O9" i="6"/>
  <c r="P9" i="6"/>
  <c r="O10" i="6"/>
  <c r="P10" i="6"/>
  <c r="Z8" i="6" l="1"/>
  <c r="P11" i="6" l="1"/>
  <c r="N11" i="6" s="1"/>
  <c r="O12" i="6"/>
  <c r="P12" i="6"/>
  <c r="O13" i="6"/>
  <c r="P13" i="6"/>
  <c r="O14" i="6"/>
  <c r="P14" i="6"/>
  <c r="O15" i="6"/>
  <c r="P15" i="6"/>
  <c r="O16" i="6"/>
  <c r="P16" i="6"/>
  <c r="O17" i="6"/>
  <c r="P17" i="6"/>
  <c r="F10" i="6"/>
  <c r="W7" i="6"/>
  <c r="O6" i="6" l="1"/>
  <c r="O12" i="9"/>
  <c r="J12" i="9"/>
  <c r="O11" i="9"/>
  <c r="J11" i="9"/>
  <c r="O10" i="9"/>
  <c r="J10" i="9"/>
  <c r="O9" i="9"/>
  <c r="J9" i="9"/>
  <c r="O8" i="9"/>
  <c r="J8" i="9"/>
  <c r="O7" i="9"/>
  <c r="J7" i="9"/>
  <c r="O6" i="9"/>
  <c r="Z17" i="6"/>
  <c r="W17" i="6"/>
  <c r="T17" i="6"/>
  <c r="Q17" i="6"/>
  <c r="N17" i="6"/>
  <c r="K17" i="6"/>
  <c r="H17" i="6"/>
  <c r="G17" i="6"/>
  <c r="D17" i="6" s="1"/>
  <c r="F17" i="6"/>
  <c r="C17" i="6" s="1"/>
  <c r="Z16" i="6"/>
  <c r="W16" i="6"/>
  <c r="T16" i="6"/>
  <c r="Q16" i="6"/>
  <c r="N16" i="6"/>
  <c r="K16" i="6"/>
  <c r="H16" i="6"/>
  <c r="G16" i="6"/>
  <c r="D16" i="6" s="1"/>
  <c r="F16" i="6"/>
  <c r="C16" i="6" s="1"/>
  <c r="Z15" i="6"/>
  <c r="W15" i="6"/>
  <c r="Q15" i="6"/>
  <c r="N15" i="6"/>
  <c r="K15" i="6"/>
  <c r="H15" i="6"/>
  <c r="G15" i="6"/>
  <c r="D15" i="6" s="1"/>
  <c r="F15" i="6"/>
  <c r="C15" i="6" s="1"/>
  <c r="Z14" i="6"/>
  <c r="W14" i="6"/>
  <c r="T14" i="6"/>
  <c r="Q14" i="6"/>
  <c r="N14" i="6"/>
  <c r="K14" i="6"/>
  <c r="H14" i="6"/>
  <c r="G14" i="6"/>
  <c r="D14" i="6" s="1"/>
  <c r="F14" i="6"/>
  <c r="Z13" i="6"/>
  <c r="W13" i="6"/>
  <c r="T13" i="6"/>
  <c r="Q13" i="6"/>
  <c r="N13" i="6"/>
  <c r="K13" i="6"/>
  <c r="H13" i="6"/>
  <c r="G13" i="6"/>
  <c r="D13" i="6" s="1"/>
  <c r="F13" i="6"/>
  <c r="C13" i="6" s="1"/>
  <c r="Z12" i="6"/>
  <c r="W12" i="6"/>
  <c r="T12" i="6"/>
  <c r="Q12" i="6"/>
  <c r="N12" i="6"/>
  <c r="K12" i="6"/>
  <c r="H12" i="6"/>
  <c r="G12" i="6"/>
  <c r="D12" i="6" s="1"/>
  <c r="F12" i="6"/>
  <c r="C12" i="6" s="1"/>
  <c r="Z11" i="6"/>
  <c r="W11" i="6"/>
  <c r="T11" i="6"/>
  <c r="Q11" i="6"/>
  <c r="K11" i="6"/>
  <c r="H11" i="6"/>
  <c r="G11" i="6"/>
  <c r="D11" i="6" s="1"/>
  <c r="F11" i="6"/>
  <c r="E11" i="6" s="1"/>
  <c r="Z10" i="6"/>
  <c r="W10" i="6"/>
  <c r="T10" i="6"/>
  <c r="Q10" i="6"/>
  <c r="N10" i="6"/>
  <c r="K10" i="6"/>
  <c r="G10" i="6"/>
  <c r="D10" i="6" s="1"/>
  <c r="Z9" i="6"/>
  <c r="W9" i="6"/>
  <c r="T9" i="6"/>
  <c r="Q9" i="6"/>
  <c r="N9" i="6"/>
  <c r="K9" i="6"/>
  <c r="H9" i="6"/>
  <c r="G9" i="6"/>
  <c r="D9" i="6" s="1"/>
  <c r="F9" i="6"/>
  <c r="C9" i="6" s="1"/>
  <c r="W8" i="6"/>
  <c r="T8" i="6"/>
  <c r="Q8" i="6"/>
  <c r="N8" i="6"/>
  <c r="K8" i="6"/>
  <c r="H8" i="6"/>
  <c r="G8" i="6"/>
  <c r="D8" i="6" s="1"/>
  <c r="F8" i="6"/>
  <c r="C8" i="6" s="1"/>
  <c r="Z7" i="6"/>
  <c r="T7" i="6"/>
  <c r="Q7" i="6"/>
  <c r="N7" i="6"/>
  <c r="D7" i="6"/>
  <c r="B7" i="6" l="1"/>
  <c r="E5" i="7" s="1"/>
  <c r="B11" i="6"/>
  <c r="E9" i="7" s="1"/>
  <c r="E10" i="6"/>
  <c r="B10" i="6" s="1"/>
  <c r="E8" i="7" s="1"/>
  <c r="E15" i="6"/>
  <c r="B15" i="6" s="1"/>
  <c r="E13" i="7" s="1"/>
  <c r="C7" i="6"/>
  <c r="C11" i="6"/>
  <c r="E14" i="6"/>
  <c r="B14" i="6" s="1"/>
  <c r="E12" i="7" s="1"/>
  <c r="E9" i="6"/>
  <c r="B9" i="6" s="1"/>
  <c r="E7" i="7" s="1"/>
  <c r="E17" i="6"/>
  <c r="B17" i="6" s="1"/>
  <c r="E15" i="7" s="1"/>
  <c r="E13" i="6"/>
  <c r="B13" i="6" s="1"/>
  <c r="E11" i="7" s="1"/>
  <c r="E8" i="6"/>
  <c r="B8" i="6" s="1"/>
  <c r="E6" i="7" s="1"/>
  <c r="C10" i="6"/>
  <c r="E12" i="6"/>
  <c r="B12" i="6" s="1"/>
  <c r="E10" i="7" s="1"/>
  <c r="C14" i="6"/>
  <c r="E16" i="6"/>
  <c r="B16" i="6" s="1"/>
  <c r="C12" i="9" l="1"/>
  <c r="C10" i="9" l="1"/>
  <c r="C9" i="9"/>
  <c r="C8" i="9"/>
  <c r="AB6" i="6"/>
  <c r="AA6" i="6"/>
  <c r="Y6" i="6"/>
  <c r="X6" i="6"/>
  <c r="V6" i="6"/>
  <c r="U6" i="6"/>
  <c r="S6" i="6"/>
  <c r="R6" i="6"/>
  <c r="L6" i="6"/>
  <c r="J6" i="6"/>
  <c r="C11" i="9"/>
  <c r="Q6" i="6" l="1"/>
  <c r="T6" i="6"/>
  <c r="W6" i="6"/>
  <c r="Z6" i="6"/>
  <c r="K12" i="7"/>
  <c r="K13" i="7"/>
  <c r="K15" i="7"/>
  <c r="K14" i="7"/>
  <c r="G6" i="6"/>
  <c r="P6" i="6"/>
  <c r="H6" i="6"/>
  <c r="K6" i="6"/>
  <c r="M6" i="6"/>
  <c r="K9" i="7" l="1"/>
  <c r="K8" i="7"/>
  <c r="K7" i="7"/>
  <c r="K10" i="7"/>
  <c r="D6" i="6"/>
  <c r="F6" i="6"/>
  <c r="C6" i="6" s="1"/>
  <c r="K6" i="7"/>
  <c r="N6" i="6"/>
  <c r="K11" i="7"/>
  <c r="E4" i="7" l="1"/>
  <c r="K4" i="7" s="1"/>
  <c r="K5" i="7"/>
  <c r="E6" i="6"/>
  <c r="B6" i="6" s="1"/>
</calcChain>
</file>

<file path=xl/sharedStrings.xml><?xml version="1.0" encoding="utf-8"?>
<sst xmlns="http://schemas.openxmlformats.org/spreadsheetml/2006/main" count="102" uniqueCount="73">
  <si>
    <t>計</t>
    <rPh sb="0" eb="1">
      <t>ケイ</t>
    </rPh>
    <phoneticPr fontId="2"/>
  </si>
  <si>
    <t>交通方法遵守</t>
    <rPh sb="0" eb="2">
      <t>コウツウ</t>
    </rPh>
    <rPh sb="2" eb="4">
      <t>ホウホウ</t>
    </rPh>
    <rPh sb="4" eb="6">
      <t>ジュンシュ</t>
    </rPh>
    <phoneticPr fontId="2"/>
  </si>
  <si>
    <t>困難な海域への接近回避</t>
    <rPh sb="0" eb="2">
      <t>コンナン</t>
    </rPh>
    <rPh sb="3" eb="5">
      <t>カイイキ</t>
    </rPh>
    <rPh sb="7" eb="9">
      <t>セッキン</t>
    </rPh>
    <rPh sb="9" eb="11">
      <t>カイヒ</t>
    </rPh>
    <phoneticPr fontId="2"/>
  </si>
  <si>
    <t>特定船舶との接近回避</t>
    <rPh sb="0" eb="2">
      <t>トクテイ</t>
    </rPh>
    <rPh sb="2" eb="4">
      <t>センパク</t>
    </rPh>
    <rPh sb="6" eb="8">
      <t>セッキン</t>
    </rPh>
    <rPh sb="8" eb="10">
      <t>カイヒ</t>
    </rPh>
    <phoneticPr fontId="2"/>
  </si>
  <si>
    <t>その他安全上必要な場合</t>
    <rPh sb="2" eb="3">
      <t>タ</t>
    </rPh>
    <rPh sb="3" eb="5">
      <t>アンゼン</t>
    </rPh>
    <rPh sb="5" eb="6">
      <t>ジョウ</t>
    </rPh>
    <rPh sb="6" eb="8">
      <t>ヒツヨウ</t>
    </rPh>
    <rPh sb="9" eb="11">
      <t>バアイ</t>
    </rPh>
    <phoneticPr fontId="2"/>
  </si>
  <si>
    <t>日本船</t>
    <rPh sb="0" eb="3">
      <t>ニホンセン</t>
    </rPh>
    <phoneticPr fontId="2"/>
  </si>
  <si>
    <t>外国船</t>
    <rPh sb="0" eb="3">
      <t>ガイコクセン</t>
    </rPh>
    <phoneticPr fontId="2"/>
  </si>
  <si>
    <t>（単位：隻）</t>
    <rPh sb="1" eb="3">
      <t>タンイ</t>
    </rPh>
    <rPh sb="4" eb="5">
      <t>セキ</t>
    </rPh>
    <phoneticPr fontId="2"/>
  </si>
  <si>
    <t>準巨大船</t>
    <rPh sb="0" eb="1">
      <t>ジュン</t>
    </rPh>
    <rPh sb="1" eb="4">
      <t>キョダイセン</t>
    </rPh>
    <phoneticPr fontId="2"/>
  </si>
  <si>
    <t>合　　　　計</t>
    <rPh sb="0" eb="6">
      <t>ゴウケイ</t>
    </rPh>
    <phoneticPr fontId="2"/>
  </si>
  <si>
    <t>浦賀水道</t>
    <rPh sb="0" eb="2">
      <t>ウラガ</t>
    </rPh>
    <rPh sb="2" eb="4">
      <t>スイドウ</t>
    </rPh>
    <phoneticPr fontId="2"/>
  </si>
  <si>
    <t>中ノ瀬</t>
    <rPh sb="0" eb="1">
      <t>ナカ</t>
    </rPh>
    <rPh sb="2" eb="3">
      <t>セ</t>
    </rPh>
    <phoneticPr fontId="2"/>
  </si>
  <si>
    <t>伊良湖水道</t>
    <rPh sb="0" eb="3">
      <t>イラゴ</t>
    </rPh>
    <rPh sb="3" eb="5">
      <t>スイドウ</t>
    </rPh>
    <phoneticPr fontId="2"/>
  </si>
  <si>
    <t>明石海峡</t>
    <rPh sb="0" eb="4">
      <t>アカシ</t>
    </rPh>
    <phoneticPr fontId="2"/>
  </si>
  <si>
    <t>備讃瀬戸東</t>
    <rPh sb="0" eb="5">
      <t>ビサン</t>
    </rPh>
    <phoneticPr fontId="2"/>
  </si>
  <si>
    <t>宇高東</t>
    <rPh sb="0" eb="2">
      <t>ビサン</t>
    </rPh>
    <rPh sb="2" eb="3">
      <t>ヒガシ</t>
    </rPh>
    <phoneticPr fontId="2"/>
  </si>
  <si>
    <t>宇高西</t>
    <rPh sb="0" eb="2">
      <t>ビサン</t>
    </rPh>
    <rPh sb="2" eb="3">
      <t>ニシ</t>
    </rPh>
    <phoneticPr fontId="2"/>
  </si>
  <si>
    <t>備讃瀬戸北</t>
    <rPh sb="0" eb="4">
      <t>ビサン</t>
    </rPh>
    <rPh sb="4" eb="5">
      <t>キタ</t>
    </rPh>
    <phoneticPr fontId="2"/>
  </si>
  <si>
    <t>備讃瀬戸南</t>
    <rPh sb="0" eb="4">
      <t>ビサン</t>
    </rPh>
    <rPh sb="4" eb="5">
      <t>ミナミ</t>
    </rPh>
    <phoneticPr fontId="2"/>
  </si>
  <si>
    <t>水島</t>
    <rPh sb="0" eb="2">
      <t>ミズシマ</t>
    </rPh>
    <phoneticPr fontId="2"/>
  </si>
  <si>
    <t>来島海峡</t>
    <rPh sb="0" eb="4">
      <t>クルシマ</t>
    </rPh>
    <phoneticPr fontId="2"/>
  </si>
  <si>
    <t>情報提供</t>
    <rPh sb="0" eb="2">
      <t>ジョウホウ</t>
    </rPh>
    <rPh sb="2" eb="4">
      <t>テイキョウ</t>
    </rPh>
    <phoneticPr fontId="2"/>
  </si>
  <si>
    <t>勧告</t>
    <rPh sb="0" eb="2">
      <t>カンコク</t>
    </rPh>
    <phoneticPr fontId="2"/>
  </si>
  <si>
    <t>航路外待機指示</t>
    <rPh sb="0" eb="2">
      <t>コウロ</t>
    </rPh>
    <rPh sb="2" eb="3">
      <t>ガイ</t>
    </rPh>
    <rPh sb="3" eb="5">
      <t>タイキ</t>
    </rPh>
    <rPh sb="5" eb="7">
      <t>シジ</t>
    </rPh>
    <phoneticPr fontId="2"/>
  </si>
  <si>
    <t>視界制限</t>
    <rPh sb="0" eb="2">
      <t>シカイ</t>
    </rPh>
    <rPh sb="2" eb="4">
      <t>セイゲン</t>
    </rPh>
    <phoneticPr fontId="2"/>
  </si>
  <si>
    <t>最低速力</t>
    <rPh sb="0" eb="2">
      <t>サイテイ</t>
    </rPh>
    <rPh sb="2" eb="4">
      <t>ソクリョク</t>
    </rPh>
    <phoneticPr fontId="2"/>
  </si>
  <si>
    <t>巨大船との行き会い</t>
    <rPh sb="0" eb="3">
      <t>キョダイセン</t>
    </rPh>
    <rPh sb="5" eb="6">
      <t>イ</t>
    </rPh>
    <rPh sb="7" eb="8">
      <t>ア</t>
    </rPh>
    <phoneticPr fontId="2"/>
  </si>
  <si>
    <t>巨大船及び準巨大船でな い危険物積載船</t>
    <rPh sb="0" eb="3">
      <t>キョダイセン</t>
    </rPh>
    <rPh sb="3" eb="4">
      <t>オヨ</t>
    </rPh>
    <rPh sb="5" eb="6">
      <t>ジュン</t>
    </rPh>
    <rPh sb="6" eb="8">
      <t>キョダイ</t>
    </rPh>
    <rPh sb="8" eb="9">
      <t>セン</t>
    </rPh>
    <rPh sb="13" eb="15">
      <t>キケン</t>
    </rPh>
    <rPh sb="15" eb="16">
      <t>ブツ</t>
    </rPh>
    <rPh sb="16" eb="17">
      <t>セキ</t>
    </rPh>
    <rPh sb="17" eb="18">
      <t>ミツル</t>
    </rPh>
    <rPh sb="18" eb="19">
      <t>セン</t>
    </rPh>
    <phoneticPr fontId="2"/>
  </si>
  <si>
    <t>２　海 上 交 通 セ ン タ ー 別 情 報 提 供 等 実 施 状 況</t>
    <phoneticPr fontId="2"/>
  </si>
  <si>
    <t>管制船舶通航状況比較表（対前年比）</t>
    <rPh sb="0" eb="2">
      <t>カンセイ</t>
    </rPh>
    <rPh sb="2" eb="4">
      <t>センパク</t>
    </rPh>
    <rPh sb="4" eb="6">
      <t>ツウコウ</t>
    </rPh>
    <rPh sb="6" eb="8">
      <t>ジョウキョウ</t>
    </rPh>
    <rPh sb="8" eb="10">
      <t>ヒカク</t>
    </rPh>
    <rPh sb="10" eb="11">
      <t>ヒョウ</t>
    </rPh>
    <rPh sb="12" eb="13">
      <t>タイ</t>
    </rPh>
    <rPh sb="13" eb="15">
      <t>ゼンネン</t>
    </rPh>
    <rPh sb="15" eb="16">
      <t>ヒカク</t>
    </rPh>
    <phoneticPr fontId="4"/>
  </si>
  <si>
    <t>（単位：隻）</t>
    <rPh sb="1" eb="3">
      <t>タンイ</t>
    </rPh>
    <rPh sb="4" eb="5">
      <t>セキ</t>
    </rPh>
    <phoneticPr fontId="4"/>
  </si>
  <si>
    <t>区分</t>
    <rPh sb="0" eb="2">
      <t>クブン</t>
    </rPh>
    <phoneticPr fontId="4"/>
  </si>
  <si>
    <t>本年</t>
    <rPh sb="0" eb="2">
      <t>ホンネン</t>
    </rPh>
    <phoneticPr fontId="4"/>
  </si>
  <si>
    <t>前年</t>
    <rPh sb="0" eb="2">
      <t>ゼンネンブン</t>
    </rPh>
    <phoneticPr fontId="4"/>
  </si>
  <si>
    <t>対前年比</t>
    <rPh sb="0" eb="1">
      <t>タイ</t>
    </rPh>
    <rPh sb="1" eb="4">
      <t>ゼンネンヒ</t>
    </rPh>
    <phoneticPr fontId="4"/>
  </si>
  <si>
    <t>合計</t>
    <rPh sb="0" eb="2">
      <t>ゴウケイ</t>
    </rPh>
    <phoneticPr fontId="4"/>
  </si>
  <si>
    <t>浦賀水道</t>
    <rPh sb="0" eb="2">
      <t>ウラガ</t>
    </rPh>
    <rPh sb="2" eb="4">
      <t>スイドウ</t>
    </rPh>
    <phoneticPr fontId="4"/>
  </si>
  <si>
    <t>中ノ瀬</t>
    <rPh sb="0" eb="3">
      <t>ナカノセ</t>
    </rPh>
    <phoneticPr fontId="4"/>
  </si>
  <si>
    <t>伊良湖水道</t>
    <rPh sb="0" eb="2">
      <t>イラコ</t>
    </rPh>
    <rPh sb="2" eb="3">
      <t>ミズウミ</t>
    </rPh>
    <rPh sb="3" eb="5">
      <t>スイドウ</t>
    </rPh>
    <phoneticPr fontId="4"/>
  </si>
  <si>
    <t>明石海峡</t>
    <rPh sb="0" eb="2">
      <t>アカシ</t>
    </rPh>
    <rPh sb="2" eb="4">
      <t>カイキョウ</t>
    </rPh>
    <phoneticPr fontId="4"/>
  </si>
  <si>
    <t>備讃瀬戸東</t>
    <rPh sb="0" eb="1">
      <t>ビ</t>
    </rPh>
    <rPh sb="1" eb="2">
      <t>サン</t>
    </rPh>
    <rPh sb="2" eb="4">
      <t>セト</t>
    </rPh>
    <rPh sb="4" eb="5">
      <t>ヒガシ</t>
    </rPh>
    <phoneticPr fontId="4"/>
  </si>
  <si>
    <t>宇高東</t>
    <rPh sb="0" eb="2">
      <t>ウコウ</t>
    </rPh>
    <rPh sb="2" eb="3">
      <t>ヒガシ</t>
    </rPh>
    <phoneticPr fontId="4"/>
  </si>
  <si>
    <t>宇高西</t>
    <rPh sb="0" eb="2">
      <t>ウコウ</t>
    </rPh>
    <rPh sb="2" eb="3">
      <t>ニシ</t>
    </rPh>
    <phoneticPr fontId="4"/>
  </si>
  <si>
    <t>備讃瀬戸北</t>
    <rPh sb="0" eb="1">
      <t>ビ</t>
    </rPh>
    <rPh sb="1" eb="2">
      <t>サン</t>
    </rPh>
    <rPh sb="2" eb="4">
      <t>セト</t>
    </rPh>
    <rPh sb="4" eb="5">
      <t>キタ</t>
    </rPh>
    <phoneticPr fontId="4"/>
  </si>
  <si>
    <t>備讃瀬戸南</t>
    <rPh sb="0" eb="1">
      <t>ビ</t>
    </rPh>
    <rPh sb="1" eb="2">
      <t>サン</t>
    </rPh>
    <rPh sb="2" eb="4">
      <t>セト</t>
    </rPh>
    <rPh sb="4" eb="5">
      <t>ミナミ</t>
    </rPh>
    <phoneticPr fontId="4"/>
  </si>
  <si>
    <t>水島</t>
    <rPh sb="0" eb="2">
      <t>ミズシマ</t>
    </rPh>
    <phoneticPr fontId="4"/>
  </si>
  <si>
    <t>来島海峡</t>
    <rPh sb="0" eb="2">
      <t>クルシマ</t>
    </rPh>
    <rPh sb="2" eb="4">
      <t>カイキョウ</t>
    </rPh>
    <phoneticPr fontId="4"/>
  </si>
  <si>
    <t>※平成22年7月1日以降、管制船舶の基準変更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カンセイ</t>
    </rPh>
    <rPh sb="15" eb="17">
      <t>センパク</t>
    </rPh>
    <rPh sb="18" eb="20">
      <t>キジュン</t>
    </rPh>
    <rPh sb="20" eb="22">
      <t>ヘンコウ</t>
    </rPh>
    <phoneticPr fontId="4"/>
  </si>
  <si>
    <t xml:space="preserve">
　　　 　巨大船等種別
　　　　　  　国　籍　別
　航　路　別</t>
    <rPh sb="6" eb="8">
      <t>キョダイ</t>
    </rPh>
    <rPh sb="8" eb="9">
      <t>フネ</t>
    </rPh>
    <rPh sb="9" eb="10">
      <t>トウ</t>
    </rPh>
    <rPh sb="10" eb="11">
      <t>タネ</t>
    </rPh>
    <rPh sb="11" eb="12">
      <t>ベツ</t>
    </rPh>
    <rPh sb="21" eb="22">
      <t>コク</t>
    </rPh>
    <rPh sb="23" eb="24">
      <t>セキ</t>
    </rPh>
    <rPh sb="25" eb="26">
      <t>ベツ</t>
    </rPh>
    <rPh sb="33" eb="34">
      <t>コウロ</t>
    </rPh>
    <rPh sb="35" eb="36">
      <t>ロ</t>
    </rPh>
    <rPh sb="37" eb="38">
      <t>ベツ</t>
    </rPh>
    <phoneticPr fontId="2"/>
  </si>
  <si>
    <t>１　航 路 別 管 制 船 舶 通 航 状 況　</t>
    <rPh sb="2" eb="3">
      <t>コウ</t>
    </rPh>
    <rPh sb="4" eb="5">
      <t>ロ</t>
    </rPh>
    <rPh sb="6" eb="7">
      <t>ベツ</t>
    </rPh>
    <rPh sb="8" eb="9">
      <t>カン</t>
    </rPh>
    <rPh sb="10" eb="11">
      <t>セイ</t>
    </rPh>
    <rPh sb="12" eb="13">
      <t>セン</t>
    </rPh>
    <rPh sb="14" eb="15">
      <t>ハク</t>
    </rPh>
    <rPh sb="16" eb="17">
      <t>トオ</t>
    </rPh>
    <rPh sb="18" eb="19">
      <t>コウ</t>
    </rPh>
    <rPh sb="20" eb="21">
      <t>ジョウ</t>
    </rPh>
    <rPh sb="22" eb="23">
      <t>キョウ</t>
    </rPh>
    <phoneticPr fontId="2"/>
  </si>
  <si>
    <t>総　　　　計</t>
    <rPh sb="0" eb="6">
      <t>ソウケイ</t>
    </rPh>
    <phoneticPr fontId="2"/>
  </si>
  <si>
    <t>巨　　　　　　　　　　　　　大　　　　　　　　　　　　　船</t>
    <rPh sb="0" eb="29">
      <t>キョダイセン</t>
    </rPh>
    <phoneticPr fontId="2"/>
  </si>
  <si>
    <t>物  件
えい（押）航船</t>
    <rPh sb="0" eb="4">
      <t>ブッケン</t>
    </rPh>
    <rPh sb="8" eb="9">
      <t>オ</t>
    </rPh>
    <rPh sb="10" eb="11">
      <t>コウコウ</t>
    </rPh>
    <rPh sb="11" eb="12">
      <t>セン</t>
    </rPh>
    <phoneticPr fontId="2"/>
  </si>
  <si>
    <t>合　　　　  計</t>
    <rPh sb="0" eb="8">
      <t>ゴウケイ</t>
    </rPh>
    <phoneticPr fontId="2"/>
  </si>
  <si>
    <t>危 険 物 積 載 船</t>
    <rPh sb="0" eb="5">
      <t>キケンブツ</t>
    </rPh>
    <rPh sb="6" eb="9">
      <t>セキサイ</t>
    </rPh>
    <rPh sb="10" eb="11">
      <t>セン</t>
    </rPh>
    <phoneticPr fontId="2"/>
  </si>
  <si>
    <t>危険物積載船を
除く巨大船</t>
    <rPh sb="0" eb="3">
      <t>キケンブツ</t>
    </rPh>
    <rPh sb="3" eb="5">
      <t>セキサイ</t>
    </rPh>
    <rPh sb="5" eb="6">
      <t>セン</t>
    </rPh>
    <rPh sb="8" eb="9">
      <t>ノゾ</t>
    </rPh>
    <rPh sb="10" eb="13">
      <t>キョダイセン</t>
    </rPh>
    <phoneticPr fontId="2"/>
  </si>
  <si>
    <t>危険物積載船を
除く準巨大船</t>
    <rPh sb="0" eb="3">
      <t>キケンブツ</t>
    </rPh>
    <rPh sb="3" eb="5">
      <t>セキサイ</t>
    </rPh>
    <rPh sb="5" eb="6">
      <t>セン</t>
    </rPh>
    <rPh sb="8" eb="9">
      <t>ノゾ</t>
    </rPh>
    <rPh sb="10" eb="11">
      <t>ジュン</t>
    </rPh>
    <rPh sb="11" eb="14">
      <t>キョダイセン</t>
    </rPh>
    <phoneticPr fontId="2"/>
  </si>
  <si>
    <t xml:space="preserve">
  海上交通
  センター別</t>
    <rPh sb="13" eb="15">
      <t>カイジョウ</t>
    </rPh>
    <rPh sb="15" eb="17">
      <t>コウツウ</t>
    </rPh>
    <rPh sb="24" eb="25">
      <t>ベツ</t>
    </rPh>
    <phoneticPr fontId="2"/>
  </si>
  <si>
    <t>交通方法に関する情報</t>
    <phoneticPr fontId="2"/>
  </si>
  <si>
    <t>船舶交通の障害発生に
関する情報</t>
    <phoneticPr fontId="2"/>
  </si>
  <si>
    <t>安全に航行することが困難な
海域への接近に関する情報</t>
    <phoneticPr fontId="2"/>
  </si>
  <si>
    <t>進路を避けることが容易でない船舶に関する情報</t>
    <phoneticPr fontId="2"/>
  </si>
  <si>
    <t>特定船舶との接近に関する情報</t>
    <phoneticPr fontId="2"/>
  </si>
  <si>
    <t>その他の情報</t>
    <phoneticPr fontId="2"/>
  </si>
  <si>
    <t>東京湾
海上交通
センター</t>
    <rPh sb="0" eb="3">
      <t>トウキョウワン</t>
    </rPh>
    <rPh sb="4" eb="6">
      <t>カイジョウ</t>
    </rPh>
    <rPh sb="6" eb="8">
      <t>コウツウ</t>
    </rPh>
    <phoneticPr fontId="2"/>
  </si>
  <si>
    <t>名古屋港
海上交通
センター</t>
    <rPh sb="0" eb="4">
      <t>ナゴヤコウ</t>
    </rPh>
    <rPh sb="5" eb="7">
      <t>カイジョウ</t>
    </rPh>
    <rPh sb="7" eb="9">
      <t>コウツウ</t>
    </rPh>
    <phoneticPr fontId="2"/>
  </si>
  <si>
    <t>伊勢湾
海上交通
センター</t>
    <rPh sb="0" eb="3">
      <t>イセワン</t>
    </rPh>
    <rPh sb="4" eb="6">
      <t>カイジョウ</t>
    </rPh>
    <rPh sb="6" eb="8">
      <t>コウツウ</t>
    </rPh>
    <phoneticPr fontId="2"/>
  </si>
  <si>
    <t>大阪湾
海上交通
センター</t>
    <rPh sb="0" eb="2">
      <t>オオサカ</t>
    </rPh>
    <rPh sb="2" eb="3">
      <t>ワン</t>
    </rPh>
    <rPh sb="4" eb="6">
      <t>カイジョウ</t>
    </rPh>
    <rPh sb="6" eb="8">
      <t>コウツウ</t>
    </rPh>
    <phoneticPr fontId="2"/>
  </si>
  <si>
    <t>備讃瀬戸
海上交通
センター</t>
    <rPh sb="0" eb="2">
      <t>ビサン</t>
    </rPh>
    <rPh sb="2" eb="4">
      <t>セト</t>
    </rPh>
    <rPh sb="5" eb="7">
      <t>カイジョウ</t>
    </rPh>
    <rPh sb="7" eb="9">
      <t>コウツウ</t>
    </rPh>
    <phoneticPr fontId="2"/>
  </si>
  <si>
    <t>来島海峡
海上交通
センター</t>
    <rPh sb="0" eb="4">
      <t>クルシマ</t>
    </rPh>
    <rPh sb="5" eb="7">
      <t>カイジョウ</t>
    </rPh>
    <rPh sb="7" eb="9">
      <t>コウツウ</t>
    </rPh>
    <phoneticPr fontId="2"/>
  </si>
  <si>
    <t>関門海峡
海上交通
センター</t>
    <rPh sb="0" eb="2">
      <t>カンモン</t>
    </rPh>
    <rPh sb="2" eb="4">
      <t>カイキョウ</t>
    </rPh>
    <rPh sb="5" eb="7">
      <t>カイジョウ</t>
    </rPh>
    <rPh sb="7" eb="9">
      <t>コウツウ</t>
    </rPh>
    <phoneticPr fontId="2"/>
  </si>
  <si>
    <t>.</t>
    <phoneticPr fontId="2"/>
  </si>
  <si>
    <t>第四部　通航統計</t>
    <rPh sb="0" eb="1">
      <t>ダイ</t>
    </rPh>
    <rPh sb="1" eb="2">
      <t>ヨン</t>
    </rPh>
    <rPh sb="2" eb="3">
      <t>ブ</t>
    </rPh>
    <rPh sb="4" eb="6">
      <t>ツウコウ</t>
    </rPh>
    <rPh sb="6" eb="8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</si>
</sst>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0.00_ "/>
    <numFmt numFmtId="179" formatCode="[=0]&quot;-&quot;;#,##0.00"/>
    <numFmt numFmtId="180" formatCode="[=0]&quot;-&quot;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</cellStyleXfs>
  <cellXfs count="196">
    <xf numFmtId="0" fontId="0" fillId="0" borderId="0" xfId="0">
      <alignment vertical="center"/>
    </xf>
    <xf numFmtId="0" fontId="6" fillId="0" borderId="2" xfId="5" applyFont="1" applyBorder="1" applyAlignment="1">
      <alignment horizontal="distributed" vertical="center"/>
    </xf>
    <xf numFmtId="0" fontId="6" fillId="0" borderId="0" xfId="5" applyFont="1" applyAlignment="1">
      <alignment horizontal="right"/>
    </xf>
    <xf numFmtId="0" fontId="6" fillId="0" borderId="20" xfId="5" applyFont="1" applyBorder="1" applyAlignment="1">
      <alignment horizontal="distributed" vertical="center"/>
    </xf>
    <xf numFmtId="179" fontId="1" fillId="0" borderId="20" xfId="1" applyNumberFormat="1" applyFont="1" applyFill="1" applyBorder="1" applyAlignment="1" applyProtection="1">
      <alignment horizontal="right" vertical="center"/>
    </xf>
    <xf numFmtId="0" fontId="6" fillId="0" borderId="0" xfId="5" applyFont="1" applyAlignment="1">
      <alignment horizontal="distributed" vertical="center"/>
    </xf>
    <xf numFmtId="0" fontId="6" fillId="0" borderId="0" xfId="5" applyFont="1" applyAlignment="1">
      <alignment horizontal="distributed" vertical="center" wrapText="1"/>
    </xf>
    <xf numFmtId="0" fontId="6" fillId="0" borderId="9" xfId="5" applyFont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left" vertical="center"/>
    </xf>
    <xf numFmtId="180" fontId="1" fillId="0" borderId="20" xfId="5" applyNumberFormat="1" applyFont="1" applyBorder="1" applyAlignment="1">
      <alignment vertical="center"/>
    </xf>
    <xf numFmtId="176" fontId="1" fillId="0" borderId="20" xfId="1" applyNumberFormat="1" applyFont="1" applyFill="1" applyBorder="1" applyAlignment="1" applyProtection="1">
      <alignment horizontal="right" vertical="center"/>
    </xf>
    <xf numFmtId="176" fontId="1" fillId="0" borderId="21" xfId="1" applyNumberFormat="1" applyFont="1" applyFill="1" applyBorder="1" applyAlignment="1" applyProtection="1">
      <alignment horizontal="center" vertical="center"/>
    </xf>
    <xf numFmtId="176" fontId="1" fillId="0" borderId="19" xfId="1" applyNumberFormat="1" applyFont="1" applyFill="1" applyBorder="1" applyAlignment="1" applyProtection="1">
      <alignment horizontal="center" vertical="center"/>
    </xf>
    <xf numFmtId="180" fontId="1" fillId="0" borderId="21" xfId="5" applyNumberFormat="1" applyFont="1" applyBorder="1" applyAlignment="1">
      <alignment horizontal="center" vertical="center"/>
    </xf>
    <xf numFmtId="0" fontId="7" fillId="0" borderId="0" xfId="2" applyFont="1" applyAlignment="1">
      <alignment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38" fontId="10" fillId="0" borderId="29" xfId="1" applyFont="1" applyFill="1" applyBorder="1" applyAlignment="1">
      <alignment horizontal="right" vertical="center" wrapText="1"/>
    </xf>
    <xf numFmtId="38" fontId="10" fillId="0" borderId="34" xfId="1" applyFont="1" applyFill="1" applyBorder="1" applyAlignment="1">
      <alignment horizontal="right" vertical="center" wrapText="1"/>
    </xf>
    <xf numFmtId="38" fontId="10" fillId="0" borderId="42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0" fillId="0" borderId="30" xfId="1" applyFont="1" applyFill="1" applyBorder="1" applyAlignment="1">
      <alignment horizontal="right" vertical="center" wrapText="1"/>
    </xf>
    <xf numFmtId="38" fontId="10" fillId="0" borderId="31" xfId="1" applyFont="1" applyFill="1" applyBorder="1" applyAlignment="1">
      <alignment horizontal="right" vertical="center" wrapText="1"/>
    </xf>
    <xf numFmtId="38" fontId="10" fillId="0" borderId="32" xfId="1" applyFont="1" applyFill="1" applyBorder="1" applyAlignment="1">
      <alignment horizontal="right" vertical="center" wrapText="1"/>
    </xf>
    <xf numFmtId="38" fontId="10" fillId="0" borderId="35" xfId="1" applyFont="1" applyFill="1" applyBorder="1" applyAlignment="1">
      <alignment horizontal="right" vertical="center" wrapText="1"/>
    </xf>
    <xf numFmtId="38" fontId="10" fillId="0" borderId="11" xfId="1" applyFont="1" applyFill="1" applyBorder="1" applyAlignment="1">
      <alignment horizontal="right" vertical="center" wrapText="1"/>
    </xf>
    <xf numFmtId="38" fontId="10" fillId="0" borderId="14" xfId="1" applyFont="1" applyFill="1" applyBorder="1" applyAlignment="1">
      <alignment horizontal="right" vertical="center" wrapText="1"/>
    </xf>
    <xf numFmtId="38" fontId="10" fillId="0" borderId="36" xfId="1" applyFont="1" applyFill="1" applyBorder="1" applyAlignment="1">
      <alignment horizontal="right" vertical="center" wrapText="1"/>
    </xf>
    <xf numFmtId="38" fontId="10" fillId="0" borderId="37" xfId="1" applyFont="1" applyFill="1" applyBorder="1" applyAlignment="1">
      <alignment horizontal="right" vertical="center" wrapText="1"/>
    </xf>
    <xf numFmtId="38" fontId="10" fillId="0" borderId="38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 wrapText="1"/>
    </xf>
    <xf numFmtId="38" fontId="10" fillId="0" borderId="15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righ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0" fontId="12" fillId="0" borderId="0" xfId="5" applyFont="1"/>
    <xf numFmtId="0" fontId="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" fillId="0" borderId="19" xfId="5" applyFont="1" applyBorder="1" applyAlignment="1">
      <alignment vertical="center"/>
    </xf>
    <xf numFmtId="0" fontId="1" fillId="0" borderId="21" xfId="5" applyFont="1" applyBorder="1" applyAlignment="1">
      <alignment vertical="center"/>
    </xf>
    <xf numFmtId="0" fontId="1" fillId="0" borderId="17" xfId="5" applyFont="1" applyBorder="1" applyAlignment="1">
      <alignment vertical="center"/>
    </xf>
    <xf numFmtId="0" fontId="1" fillId="0" borderId="18" xfId="5" applyFont="1" applyBorder="1" applyAlignment="1">
      <alignment vertical="center"/>
    </xf>
    <xf numFmtId="0" fontId="1" fillId="0" borderId="2" xfId="5" applyFont="1" applyBorder="1" applyAlignment="1">
      <alignment vertical="center"/>
    </xf>
    <xf numFmtId="178" fontId="12" fillId="0" borderId="0" xfId="5" applyNumberFormat="1" applyFont="1" applyAlignment="1">
      <alignment vertical="center"/>
    </xf>
    <xf numFmtId="0" fontId="1" fillId="0" borderId="59" xfId="5" applyFont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61" xfId="1" applyNumberFormat="1" applyFont="1" applyFill="1" applyBorder="1" applyAlignment="1">
      <alignment horizontal="right" vertical="center"/>
    </xf>
    <xf numFmtId="176" fontId="1" fillId="0" borderId="59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0" fontId="1" fillId="0" borderId="61" xfId="5" applyFont="1" applyBorder="1" applyAlignment="1">
      <alignment vertical="center"/>
    </xf>
    <xf numFmtId="0" fontId="1" fillId="0" borderId="60" xfId="5" applyFont="1" applyBorder="1" applyAlignment="1">
      <alignment vertical="center"/>
    </xf>
    <xf numFmtId="0" fontId="1" fillId="0" borderId="62" xfId="5" applyFont="1" applyBorder="1" applyAlignment="1">
      <alignment vertical="center"/>
    </xf>
    <xf numFmtId="179" fontId="1" fillId="0" borderId="9" xfId="1" applyNumberFormat="1" applyFont="1" applyFill="1" applyBorder="1" applyAlignment="1" applyProtection="1">
      <alignment horizontal="right" vertical="center"/>
    </xf>
    <xf numFmtId="176" fontId="1" fillId="0" borderId="62" xfId="1" applyNumberFormat="1" applyFont="1" applyFill="1" applyBorder="1" applyAlignment="1">
      <alignment horizontal="right" vertical="center"/>
    </xf>
    <xf numFmtId="176" fontId="1" fillId="0" borderId="60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1" fillId="0" borderId="0" xfId="5" applyFont="1" applyAlignment="1">
      <alignment horizontal="distributed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right" vertical="center"/>
    </xf>
    <xf numFmtId="0" fontId="1" fillId="0" borderId="0" xfId="5" applyFont="1" applyAlignment="1">
      <alignment horizontal="left" vertical="center"/>
    </xf>
    <xf numFmtId="0" fontId="1" fillId="0" borderId="0" xfId="2"/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176" fontId="1" fillId="0" borderId="11" xfId="2" applyNumberFormat="1" applyBorder="1" applyAlignment="1">
      <alignment horizontal="right" vertical="center" shrinkToFit="1"/>
    </xf>
    <xf numFmtId="176" fontId="1" fillId="0" borderId="12" xfId="2" applyNumberFormat="1" applyBorder="1" applyAlignment="1">
      <alignment horizontal="right" vertical="center" shrinkToFit="1"/>
    </xf>
    <xf numFmtId="176" fontId="1" fillId="0" borderId="13" xfId="1" applyNumberFormat="1" applyFont="1" applyFill="1" applyBorder="1" applyAlignment="1">
      <alignment horizontal="right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176" fontId="1" fillId="0" borderId="64" xfId="1" applyNumberFormat="1" applyFont="1" applyFill="1" applyBorder="1" applyAlignment="1">
      <alignment horizontal="right" vertical="center" shrinkToFit="1"/>
    </xf>
    <xf numFmtId="176" fontId="1" fillId="0" borderId="10" xfId="1" applyNumberFormat="1" applyFont="1" applyFill="1" applyBorder="1" applyAlignment="1">
      <alignment horizontal="right" vertical="center" shrinkToFit="1"/>
    </xf>
    <xf numFmtId="176" fontId="1" fillId="0" borderId="14" xfId="2" applyNumberFormat="1" applyBorder="1" applyAlignment="1">
      <alignment horizontal="right" vertical="center" shrinkToFit="1"/>
    </xf>
    <xf numFmtId="176" fontId="1" fillId="0" borderId="15" xfId="2" applyNumberFormat="1" applyBorder="1" applyAlignment="1">
      <alignment horizontal="right" vertical="center" shrinkToFit="1"/>
    </xf>
    <xf numFmtId="176" fontId="1" fillId="0" borderId="14" xfId="1" applyNumberFormat="1" applyFont="1" applyFill="1" applyBorder="1" applyAlignment="1">
      <alignment horizontal="right" vertical="center" shrinkToFit="1"/>
    </xf>
    <xf numFmtId="38" fontId="1" fillId="0" borderId="0" xfId="1" applyFont="1" applyFill="1" applyAlignment="1">
      <alignment vertical="center" shrinkToFit="1"/>
    </xf>
    <xf numFmtId="176" fontId="1" fillId="0" borderId="15" xfId="1" applyNumberFormat="1" applyFont="1" applyFill="1" applyBorder="1" applyAlignment="1">
      <alignment horizontal="right" vertical="center" shrinkToFit="1"/>
    </xf>
    <xf numFmtId="176" fontId="1" fillId="0" borderId="70" xfId="2" applyNumberFormat="1" applyBorder="1" applyAlignment="1">
      <alignment horizontal="right" vertical="center" shrinkToFit="1"/>
    </xf>
    <xf numFmtId="176" fontId="1" fillId="0" borderId="74" xfId="2" applyNumberFormat="1" applyBorder="1" applyAlignment="1">
      <alignment horizontal="right" vertical="center" shrinkToFit="1"/>
    </xf>
    <xf numFmtId="176" fontId="1" fillId="0" borderId="44" xfId="1" applyNumberFormat="1" applyFont="1" applyFill="1" applyBorder="1" applyAlignment="1">
      <alignment horizontal="right" vertical="center" shrinkToFit="1"/>
    </xf>
    <xf numFmtId="176" fontId="1" fillId="0" borderId="71" xfId="2" applyNumberFormat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0" fontId="1" fillId="0" borderId="0" xfId="2" applyAlignment="1">
      <alignment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15" xfId="1" applyNumberFormat="1" applyFont="1" applyFill="1" applyBorder="1" applyAlignment="1">
      <alignment horizontal="right" vertical="center" shrinkToFit="1"/>
    </xf>
    <xf numFmtId="176" fontId="1" fillId="0" borderId="65" xfId="2" applyNumberFormat="1" applyBorder="1" applyAlignment="1">
      <alignment horizontal="right" vertical="center" shrinkToFit="1"/>
    </xf>
    <xf numFmtId="176" fontId="7" fillId="0" borderId="44" xfId="1" applyNumberFormat="1" applyFont="1" applyFill="1" applyBorder="1" applyAlignment="1">
      <alignment horizontal="right" vertical="center" shrinkToFit="1"/>
    </xf>
    <xf numFmtId="176" fontId="1" fillId="0" borderId="72" xfId="2" applyNumberFormat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1" fillId="0" borderId="66" xfId="2" applyNumberFormat="1" applyBorder="1" applyAlignment="1">
      <alignment horizontal="right" vertical="center" shrinkToFit="1"/>
    </xf>
    <xf numFmtId="176" fontId="1" fillId="0" borderId="11" xfId="2" applyNumberFormat="1" applyBorder="1" applyAlignment="1">
      <alignment horizontal="right" vertical="center"/>
    </xf>
    <xf numFmtId="176" fontId="1" fillId="0" borderId="12" xfId="2" applyNumberFormat="1" applyBorder="1" applyAlignment="1">
      <alignment horizontal="right" vertical="center"/>
    </xf>
    <xf numFmtId="176" fontId="1" fillId="0" borderId="13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15" xfId="1" applyNumberFormat="1" applyFont="1" applyFill="1" applyBorder="1" applyAlignment="1">
      <alignment horizontal="right" vertical="center"/>
    </xf>
    <xf numFmtId="176" fontId="1" fillId="0" borderId="65" xfId="2" applyNumberFormat="1" applyBorder="1" applyAlignment="1">
      <alignment horizontal="right" vertical="center"/>
    </xf>
    <xf numFmtId="176" fontId="1" fillId="0" borderId="66" xfId="2" applyNumberFormat="1" applyBorder="1" applyAlignment="1">
      <alignment horizontal="right" vertical="center"/>
    </xf>
    <xf numFmtId="176" fontId="1" fillId="0" borderId="44" xfId="1" applyNumberFormat="1" applyFont="1" applyFill="1" applyBorder="1" applyAlignment="1">
      <alignment horizontal="right" vertical="center"/>
    </xf>
    <xf numFmtId="176" fontId="1" fillId="0" borderId="72" xfId="2" applyNumberFormat="1" applyBorder="1" applyAlignment="1">
      <alignment horizontal="right" vertical="center"/>
    </xf>
    <xf numFmtId="176" fontId="1" fillId="0" borderId="14" xfId="2" applyNumberFormat="1" applyBorder="1" applyAlignment="1">
      <alignment horizontal="right" vertical="center"/>
    </xf>
    <xf numFmtId="176" fontId="1" fillId="0" borderId="15" xfId="2" applyNumberFormat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23" xfId="2" applyNumberFormat="1" applyBorder="1" applyAlignment="1">
      <alignment horizontal="right" vertical="center" shrinkToFit="1"/>
    </xf>
    <xf numFmtId="176" fontId="1" fillId="0" borderId="23" xfId="2" applyNumberFormat="1" applyBorder="1" applyAlignment="1">
      <alignment horizontal="right" vertical="center"/>
    </xf>
    <xf numFmtId="176" fontId="1" fillId="0" borderId="24" xfId="2" applyNumberFormat="1" applyBorder="1" applyAlignment="1">
      <alignment horizontal="right" vertical="center"/>
    </xf>
    <xf numFmtId="176" fontId="1" fillId="0" borderId="25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26" xfId="1" applyNumberFormat="1" applyFont="1" applyFill="1" applyBorder="1" applyAlignment="1">
      <alignment horizontal="right" vertical="center"/>
    </xf>
    <xf numFmtId="176" fontId="1" fillId="0" borderId="67" xfId="2" applyNumberFormat="1" applyBorder="1" applyAlignment="1">
      <alignment horizontal="right" vertical="center"/>
    </xf>
    <xf numFmtId="176" fontId="1" fillId="0" borderId="69" xfId="2" applyNumberFormat="1" applyBorder="1" applyAlignment="1">
      <alignment horizontal="right" vertical="center"/>
    </xf>
    <xf numFmtId="176" fontId="1" fillId="0" borderId="68" xfId="1" applyNumberFormat="1" applyFont="1" applyFill="1" applyBorder="1" applyAlignment="1">
      <alignment horizontal="right" vertical="center"/>
    </xf>
    <xf numFmtId="176" fontId="1" fillId="0" borderId="73" xfId="2" applyNumberFormat="1" applyBorder="1" applyAlignment="1">
      <alignment horizontal="right" vertical="center"/>
    </xf>
    <xf numFmtId="176" fontId="1" fillId="0" borderId="27" xfId="2" applyNumberFormat="1" applyBorder="1" applyAlignment="1">
      <alignment horizontal="right" vertical="center"/>
    </xf>
    <xf numFmtId="176" fontId="1" fillId="0" borderId="26" xfId="2" applyNumberFormat="1" applyBorder="1" applyAlignment="1">
      <alignment horizontal="right" vertical="center"/>
    </xf>
    <xf numFmtId="176" fontId="1" fillId="0" borderId="22" xfId="1" applyNumberFormat="1" applyFont="1" applyFill="1" applyBorder="1" applyAlignment="1">
      <alignment horizontal="right" vertical="center"/>
    </xf>
    <xf numFmtId="0" fontId="6" fillId="0" borderId="1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shrinkToFit="1"/>
    </xf>
    <xf numFmtId="0" fontId="6" fillId="0" borderId="10" xfId="2" applyFont="1" applyBorder="1" applyAlignment="1">
      <alignment horizontal="distributed" vertical="center" shrinkToFit="1"/>
    </xf>
    <xf numFmtId="0" fontId="17" fillId="0" borderId="10" xfId="2" applyFont="1" applyBorder="1" applyAlignment="1">
      <alignment horizontal="distributed" vertical="center" shrinkToFit="1"/>
    </xf>
    <xf numFmtId="0" fontId="6" fillId="0" borderId="10" xfId="2" applyFont="1" applyBorder="1" applyAlignment="1">
      <alignment horizontal="distributed" vertical="center"/>
    </xf>
    <xf numFmtId="0" fontId="6" fillId="0" borderId="22" xfId="2" applyFont="1" applyBorder="1" applyAlignment="1">
      <alignment horizontal="distributed" vertical="center"/>
    </xf>
    <xf numFmtId="0" fontId="11" fillId="0" borderId="0" xfId="3" applyFont="1" applyAlignment="1">
      <alignment horizontal="left" vertical="center"/>
    </xf>
    <xf numFmtId="0" fontId="18" fillId="0" borderId="1" xfId="4" applyFont="1" applyBorder="1" applyAlignment="1">
      <alignment horizontal="center" vertical="center" textRotation="255" wrapText="1"/>
    </xf>
    <xf numFmtId="0" fontId="18" fillId="0" borderId="2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textRotation="255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 wrapText="1"/>
    </xf>
    <xf numFmtId="0" fontId="18" fillId="0" borderId="28" xfId="2" applyFont="1" applyBorder="1" applyAlignment="1">
      <alignment horizontal="distributed" vertical="center" wrapText="1"/>
    </xf>
    <xf numFmtId="0" fontId="18" fillId="0" borderId="33" xfId="2" applyFont="1" applyBorder="1" applyAlignment="1">
      <alignment horizontal="distributed" vertical="center" wrapText="1"/>
    </xf>
    <xf numFmtId="0" fontId="18" fillId="0" borderId="39" xfId="2" applyFont="1" applyBorder="1" applyAlignment="1">
      <alignment horizontal="distributed" vertical="center" wrapText="1"/>
    </xf>
    <xf numFmtId="0" fontId="18" fillId="0" borderId="40" xfId="2" applyFont="1" applyBorder="1" applyAlignment="1">
      <alignment horizontal="distributed" vertical="center" wrapText="1"/>
    </xf>
    <xf numFmtId="0" fontId="18" fillId="0" borderId="41" xfId="2" applyFont="1" applyBorder="1" applyAlignment="1">
      <alignment horizontal="distributed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38" fontId="22" fillId="0" borderId="35" xfId="1" applyFont="1" applyFill="1" applyBorder="1" applyAlignment="1">
      <alignment horizontal="right" vertical="center" wrapText="1"/>
    </xf>
    <xf numFmtId="0" fontId="6" fillId="0" borderId="9" xfId="5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49" xfId="2" applyFont="1" applyBorder="1" applyAlignment="1">
      <alignment vertical="top" wrapText="1"/>
    </xf>
    <xf numFmtId="0" fontId="16" fillId="0" borderId="50" xfId="2" applyFont="1" applyBorder="1" applyAlignment="1">
      <alignment vertical="top" wrapText="1"/>
    </xf>
    <xf numFmtId="0" fontId="16" fillId="0" borderId="51" xfId="2" applyFont="1" applyBorder="1" applyAlignment="1">
      <alignment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45" xfId="2" applyFont="1" applyBorder="1" applyAlignment="1">
      <alignment horizontal="distributed" vertical="center" indent="5"/>
    </xf>
    <xf numFmtId="0" fontId="14" fillId="0" borderId="46" xfId="2" applyFont="1" applyBorder="1" applyAlignment="1">
      <alignment horizontal="distributed" vertical="center" indent="5"/>
    </xf>
    <xf numFmtId="0" fontId="14" fillId="0" borderId="47" xfId="2" applyFont="1" applyBorder="1" applyAlignment="1">
      <alignment horizontal="distributed" vertical="center" indent="5"/>
    </xf>
    <xf numFmtId="0" fontId="14" fillId="0" borderId="2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55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6" fillId="0" borderId="56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57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/>
    </xf>
    <xf numFmtId="0" fontId="18" fillId="0" borderId="19" xfId="0" applyFont="1" applyBorder="1" applyAlignment="1">
      <alignment horizontal="distributed" vertical="center" indent="5"/>
    </xf>
    <xf numFmtId="0" fontId="18" fillId="0" borderId="20" xfId="0" applyFont="1" applyBorder="1" applyAlignment="1">
      <alignment horizontal="distributed" vertical="center" indent="5"/>
    </xf>
    <xf numFmtId="0" fontId="18" fillId="0" borderId="21" xfId="0" applyFont="1" applyBorder="1" applyAlignment="1">
      <alignment horizontal="distributed" vertical="center" indent="5"/>
    </xf>
    <xf numFmtId="0" fontId="18" fillId="0" borderId="20" xfId="0" applyFont="1" applyBorder="1" applyAlignment="1">
      <alignment horizontal="distributed" vertical="center" indent="6"/>
    </xf>
    <xf numFmtId="0" fontId="18" fillId="0" borderId="19" xfId="0" applyFont="1" applyBorder="1" applyAlignment="1">
      <alignment horizontal="distributed" vertical="center" indent="3"/>
    </xf>
    <xf numFmtId="0" fontId="18" fillId="0" borderId="20" xfId="0" applyFont="1" applyBorder="1" applyAlignment="1">
      <alignment horizontal="distributed" vertical="center" indent="3"/>
    </xf>
    <xf numFmtId="0" fontId="18" fillId="0" borderId="21" xfId="0" applyFont="1" applyBorder="1" applyAlignment="1">
      <alignment horizontal="distributed" vertical="center" indent="3"/>
    </xf>
  </cellXfs>
  <cellStyles count="6">
    <cellStyle name="桁区切り" xfId="1" builtinId="6"/>
    <cellStyle name="標準" xfId="0" builtinId="0"/>
    <cellStyle name="標準_【H22入力用】p53航路統計" xfId="2" xr:uid="{00000000-0005-0000-0000-000002000000}"/>
    <cellStyle name="標準_ＡＩＳ情報提供実施状況（様式３） (2)_H18 AIS報告1-12(本部提出用)_H18 AIS報告1-12(本部提出用)" xfId="3" xr:uid="{00000000-0005-0000-0000-000003000000}"/>
    <cellStyle name="標準_情報提供集計平成18年" xfId="4" xr:uid="{00000000-0005-0000-0000-000004000000}"/>
    <cellStyle name="標準_第４部" xfId="5" xr:uid="{00000000-0005-0000-0000-000005000000}"/>
  </cellStyles>
  <dxfs count="0"/>
  <tableStyles count="0" defaultTableStyle="TableStyleMedium2" defaultPivotStyle="PivotStyleLight16"/>
  <colors>
    <mruColors>
      <color rgb="FFC6E0B4"/>
      <color rgb="FF8EA9DB"/>
      <color rgb="FFFFD966"/>
      <color rgb="FFB4C6E7"/>
      <color rgb="FFFFE699"/>
      <color rgb="FFDBDBDB"/>
      <color rgb="FFEDEDED"/>
      <color rgb="FFFFF2CC"/>
      <color rgb="FFD9E1F2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view="pageBreakPreview" zoomScaleNormal="100" zoomScaleSheetLayoutView="100" workbookViewId="0">
      <selection sqref="A1:L1"/>
    </sheetView>
  </sheetViews>
  <sheetFormatPr defaultColWidth="8" defaultRowHeight="12" x14ac:dyDescent="0.2"/>
  <cols>
    <col min="1" max="1" width="3.90625" style="42" customWidth="1"/>
    <col min="2" max="2" width="15" style="42" customWidth="1"/>
    <col min="3" max="4" width="3.90625" style="42" customWidth="1"/>
    <col min="5" max="5" width="15" style="42" customWidth="1"/>
    <col min="6" max="7" width="3.90625" style="42" customWidth="1"/>
    <col min="8" max="8" width="15" style="42" customWidth="1"/>
    <col min="9" max="10" width="3.90625" style="42" customWidth="1"/>
    <col min="11" max="11" width="15" style="42" customWidth="1"/>
    <col min="12" max="12" width="3.90625" style="42" customWidth="1"/>
    <col min="13" max="16384" width="8" style="42"/>
  </cols>
  <sheetData>
    <row r="1" spans="1:15" s="149" customFormat="1" ht="47" customHeight="1" x14ac:dyDescent="0.2">
      <c r="A1" s="152" t="s">
        <v>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48"/>
    </row>
    <row r="2" spans="1:15" s="44" customFormat="1" ht="28.5" customHeight="1" thickBot="1" x14ac:dyDescent="0.25">
      <c r="A2" s="151" t="s">
        <v>29</v>
      </c>
      <c r="B2" s="151"/>
      <c r="C2" s="151"/>
      <c r="D2" s="151"/>
      <c r="E2" s="151"/>
      <c r="F2" s="43"/>
      <c r="G2" s="43"/>
      <c r="H2" s="43"/>
      <c r="I2" s="43"/>
      <c r="J2" s="43"/>
      <c r="K2" s="2" t="s">
        <v>30</v>
      </c>
    </row>
    <row r="3" spans="1:15" s="44" customFormat="1" ht="24" customHeight="1" thickBot="1" x14ac:dyDescent="0.25">
      <c r="A3" s="45"/>
      <c r="B3" s="3" t="s">
        <v>31</v>
      </c>
      <c r="C3" s="46"/>
      <c r="D3" s="47"/>
      <c r="E3" s="1" t="s">
        <v>32</v>
      </c>
      <c r="F3" s="48"/>
      <c r="G3" s="47"/>
      <c r="H3" s="1" t="s">
        <v>33</v>
      </c>
      <c r="I3" s="48"/>
      <c r="J3" s="49"/>
      <c r="K3" s="1" t="s">
        <v>34</v>
      </c>
      <c r="L3" s="48"/>
    </row>
    <row r="4" spans="1:15" s="44" customFormat="1" ht="24" customHeight="1" thickBot="1" x14ac:dyDescent="0.25">
      <c r="A4" s="45"/>
      <c r="B4" s="3" t="s">
        <v>35</v>
      </c>
      <c r="C4" s="46"/>
      <c r="D4" s="45"/>
      <c r="E4" s="10">
        <f>SUM(E5:E15)</f>
        <v>113693</v>
      </c>
      <c r="F4" s="11"/>
      <c r="G4" s="12"/>
      <c r="H4" s="10">
        <f>SUM(H5:H15)</f>
        <v>114454</v>
      </c>
      <c r="I4" s="13"/>
      <c r="J4" s="9"/>
      <c r="K4" s="4">
        <f t="shared" ref="K4:K15" si="0">E4/H4</f>
        <v>0.99335104059272716</v>
      </c>
      <c r="L4" s="46"/>
      <c r="O4" s="50"/>
    </row>
    <row r="5" spans="1:15" s="44" customFormat="1" ht="23.15" customHeight="1" x14ac:dyDescent="0.2">
      <c r="A5" s="47"/>
      <c r="B5" s="1" t="s">
        <v>36</v>
      </c>
      <c r="C5" s="48"/>
      <c r="D5" s="51"/>
      <c r="E5" s="52">
        <f>_xlfn.XLOOKUP(B5,管制業務統計P54!$A$6:$A$17,管制業務統計P54!$B$6:$B$17)</f>
        <v>26500</v>
      </c>
      <c r="F5" s="53"/>
      <c r="G5" s="54"/>
      <c r="H5" s="52">
        <v>26960</v>
      </c>
      <c r="I5" s="53"/>
      <c r="J5" s="52"/>
      <c r="K5" s="55">
        <f t="shared" si="0"/>
        <v>0.98293768545994065</v>
      </c>
      <c r="L5" s="56"/>
      <c r="O5" s="50"/>
    </row>
    <row r="6" spans="1:15" s="44" customFormat="1" ht="23.15" customHeight="1" x14ac:dyDescent="0.2">
      <c r="A6" s="51"/>
      <c r="B6" s="5" t="s">
        <v>37</v>
      </c>
      <c r="C6" s="56"/>
      <c r="D6" s="51"/>
      <c r="E6" s="52">
        <f>_xlfn.XLOOKUP(B6,管制業務統計P54!$A$6:$A$17,管制業務統計P54!$B$6:$B$17)</f>
        <v>9181</v>
      </c>
      <c r="F6" s="53"/>
      <c r="G6" s="54"/>
      <c r="H6" s="52">
        <v>9513</v>
      </c>
      <c r="I6" s="53"/>
      <c r="J6" s="52"/>
      <c r="K6" s="55">
        <f t="shared" si="0"/>
        <v>0.96510038894144856</v>
      </c>
      <c r="L6" s="56"/>
      <c r="O6" s="50"/>
    </row>
    <row r="7" spans="1:15" s="44" customFormat="1" ht="23.15" customHeight="1" x14ac:dyDescent="0.2">
      <c r="A7" s="51"/>
      <c r="B7" s="5" t="s">
        <v>38</v>
      </c>
      <c r="C7" s="56"/>
      <c r="D7" s="51"/>
      <c r="E7" s="52">
        <f>_xlfn.XLOOKUP(B7,管制業務統計P54!$A$6:$A$17,管制業務統計P54!$B$6:$B$17)</f>
        <v>19953</v>
      </c>
      <c r="F7" s="53"/>
      <c r="G7" s="54"/>
      <c r="H7" s="52">
        <v>20660</v>
      </c>
      <c r="I7" s="53"/>
      <c r="J7" s="52"/>
      <c r="K7" s="55">
        <f t="shared" si="0"/>
        <v>0.96577928363988386</v>
      </c>
      <c r="L7" s="56"/>
      <c r="O7" s="50"/>
    </row>
    <row r="8" spans="1:15" s="44" customFormat="1" ht="23.15" customHeight="1" x14ac:dyDescent="0.2">
      <c r="A8" s="51"/>
      <c r="B8" s="5" t="s">
        <v>39</v>
      </c>
      <c r="C8" s="56"/>
      <c r="D8" s="51"/>
      <c r="E8" s="52">
        <f>_xlfn.XLOOKUP(B8,管制業務統計P54!$A$6:$A$17,管制業務統計P54!$B$6:$B$17)</f>
        <v>12148</v>
      </c>
      <c r="F8" s="53"/>
      <c r="G8" s="54"/>
      <c r="H8" s="52">
        <v>12068</v>
      </c>
      <c r="I8" s="53"/>
      <c r="J8" s="52"/>
      <c r="K8" s="55">
        <f t="shared" si="0"/>
        <v>1.0066291017567119</v>
      </c>
      <c r="L8" s="56"/>
      <c r="O8" s="50"/>
    </row>
    <row r="9" spans="1:15" s="44" customFormat="1" ht="23.15" customHeight="1" x14ac:dyDescent="0.2">
      <c r="A9" s="51"/>
      <c r="B9" s="5" t="s">
        <v>40</v>
      </c>
      <c r="C9" s="56"/>
      <c r="D9" s="51"/>
      <c r="E9" s="52">
        <f>_xlfn.XLOOKUP(B9,管制業務統計P54!$A$6:$A$17,管制業務統計P54!$B$6:$B$17)</f>
        <v>11341</v>
      </c>
      <c r="F9" s="53"/>
      <c r="G9" s="54"/>
      <c r="H9" s="52">
        <v>11580</v>
      </c>
      <c r="I9" s="53"/>
      <c r="J9" s="52"/>
      <c r="K9" s="55">
        <f t="shared" si="0"/>
        <v>0.97936096718480137</v>
      </c>
      <c r="L9" s="56"/>
      <c r="O9" s="50"/>
    </row>
    <row r="10" spans="1:15" s="44" customFormat="1" ht="23.15" customHeight="1" x14ac:dyDescent="0.2">
      <c r="A10" s="51"/>
      <c r="B10" s="6" t="s">
        <v>41</v>
      </c>
      <c r="C10" s="56"/>
      <c r="D10" s="51"/>
      <c r="E10" s="52">
        <f>_xlfn.XLOOKUP(B10,管制業務統計P54!$A$6:$A$17,管制業務統計P54!$B$6:$B$17)</f>
        <v>15</v>
      </c>
      <c r="F10" s="53"/>
      <c r="G10" s="54"/>
      <c r="H10" s="52">
        <v>17</v>
      </c>
      <c r="I10" s="53"/>
      <c r="J10" s="52"/>
      <c r="K10" s="55">
        <f t="shared" si="0"/>
        <v>0.88235294117647056</v>
      </c>
      <c r="L10" s="56"/>
      <c r="O10" s="50"/>
    </row>
    <row r="11" spans="1:15" s="44" customFormat="1" ht="23.15" customHeight="1" x14ac:dyDescent="0.2">
      <c r="A11" s="51"/>
      <c r="B11" s="5" t="s">
        <v>42</v>
      </c>
      <c r="C11" s="56"/>
      <c r="D11" s="51"/>
      <c r="E11" s="52">
        <f>_xlfn.XLOOKUP(B11,管制業務統計P54!$A$6:$A$17,管制業務統計P54!$B$6:$B$17)</f>
        <v>18</v>
      </c>
      <c r="F11" s="53"/>
      <c r="G11" s="54"/>
      <c r="H11" s="52">
        <v>32</v>
      </c>
      <c r="I11" s="53"/>
      <c r="J11" s="52"/>
      <c r="K11" s="55">
        <f t="shared" si="0"/>
        <v>0.5625</v>
      </c>
      <c r="L11" s="56"/>
      <c r="O11" s="50"/>
    </row>
    <row r="12" spans="1:15" s="44" customFormat="1" ht="23.15" customHeight="1" x14ac:dyDescent="0.2">
      <c r="A12" s="51"/>
      <c r="B12" s="5" t="s">
        <v>43</v>
      </c>
      <c r="C12" s="56"/>
      <c r="D12" s="51"/>
      <c r="E12" s="52">
        <f>_xlfn.XLOOKUP(B12,管制業務統計P54!$A$6:$A$17,管制業務統計P54!$B$6:$B$17)</f>
        <v>5708</v>
      </c>
      <c r="F12" s="53"/>
      <c r="G12" s="54"/>
      <c r="H12" s="52">
        <v>5711</v>
      </c>
      <c r="I12" s="53"/>
      <c r="J12" s="52"/>
      <c r="K12" s="55">
        <f t="shared" si="0"/>
        <v>0.99947469795132204</v>
      </c>
      <c r="L12" s="56"/>
      <c r="O12" s="50"/>
    </row>
    <row r="13" spans="1:15" s="44" customFormat="1" ht="23.15" customHeight="1" x14ac:dyDescent="0.2">
      <c r="A13" s="51"/>
      <c r="B13" s="5" t="s">
        <v>44</v>
      </c>
      <c r="C13" s="56"/>
      <c r="D13" s="51"/>
      <c r="E13" s="52">
        <f>_xlfn.XLOOKUP(B13,管制業務統計P54!$A$6:$A$17,管制業務統計P54!$B$6:$B$17)</f>
        <v>5676</v>
      </c>
      <c r="F13" s="53"/>
      <c r="G13" s="54"/>
      <c r="H13" s="52">
        <v>5726</v>
      </c>
      <c r="I13" s="53"/>
      <c r="J13" s="52"/>
      <c r="K13" s="55">
        <f t="shared" si="0"/>
        <v>0.99126790080335314</v>
      </c>
      <c r="L13" s="56"/>
      <c r="O13" s="50"/>
    </row>
    <row r="14" spans="1:15" s="44" customFormat="1" ht="23.15" customHeight="1" x14ac:dyDescent="0.2">
      <c r="A14" s="51"/>
      <c r="B14" s="5" t="s">
        <v>45</v>
      </c>
      <c r="C14" s="56"/>
      <c r="D14" s="51"/>
      <c r="E14" s="52">
        <f>_xlfn.XLOOKUP(B14,管制業務統計P54!$A$6:$A$17,管制業務統計P54!$B$6:$B$17)</f>
        <v>12670</v>
      </c>
      <c r="F14" s="53"/>
      <c r="G14" s="54"/>
      <c r="H14" s="52">
        <v>12222</v>
      </c>
      <c r="I14" s="53"/>
      <c r="J14" s="52"/>
      <c r="K14" s="55">
        <f t="shared" si="0"/>
        <v>1.036655211912944</v>
      </c>
      <c r="L14" s="56"/>
      <c r="O14" s="50"/>
    </row>
    <row r="15" spans="1:15" s="44" customFormat="1" ht="23.15" customHeight="1" thickBot="1" x14ac:dyDescent="0.25">
      <c r="A15" s="57"/>
      <c r="B15" s="7" t="s">
        <v>46</v>
      </c>
      <c r="C15" s="58"/>
      <c r="D15" s="57"/>
      <c r="E15" s="62">
        <f>_xlfn.XLOOKUP(B15,管制業務統計P54!$A$6:$A$17,管制業務統計P54!$B$6:$B$17)</f>
        <v>10483</v>
      </c>
      <c r="F15" s="60"/>
      <c r="G15" s="61"/>
      <c r="H15" s="62">
        <v>9965</v>
      </c>
      <c r="I15" s="60"/>
      <c r="J15" s="62"/>
      <c r="K15" s="59">
        <f t="shared" si="0"/>
        <v>1.0519819367787255</v>
      </c>
      <c r="L15" s="58"/>
      <c r="O15" s="50"/>
    </row>
    <row r="16" spans="1:15" s="44" customFormat="1" ht="28.5" customHeight="1" x14ac:dyDescent="0.2">
      <c r="A16" s="43"/>
      <c r="B16" s="63"/>
      <c r="C16" s="43"/>
      <c r="D16" s="43"/>
      <c r="E16" s="64"/>
      <c r="F16" s="65"/>
      <c r="G16" s="65"/>
      <c r="H16" s="8" t="s">
        <v>47</v>
      </c>
      <c r="I16" s="43"/>
      <c r="J16" s="43"/>
      <c r="K16" s="66"/>
      <c r="L16" s="43"/>
    </row>
    <row r="18" spans="5:7" ht="13" x14ac:dyDescent="0.2">
      <c r="E18" s="67"/>
      <c r="F18" s="67"/>
      <c r="G18" s="67"/>
    </row>
  </sheetData>
  <mergeCells count="2">
    <mergeCell ref="A2:E2"/>
    <mergeCell ref="A1:L1"/>
  </mergeCells>
  <phoneticPr fontId="4"/>
  <pageMargins left="0.70866141732283472" right="0.70866141732283472" top="0.74803149606299213" bottom="0.74803149606299213" header="0.31496062992125984" footer="0.31496062992125984"/>
  <pageSetup paperSize="9" scale="97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B18"/>
  <sheetViews>
    <sheetView showGridLines="0" tabSelected="1" view="pageBreakPreview" zoomScale="90" zoomScaleNormal="85" zoomScaleSheetLayoutView="90" workbookViewId="0">
      <pane xSplit="4" ySplit="5" topLeftCell="E6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" defaultRowHeight="13" x14ac:dyDescent="0.2"/>
  <cols>
    <col min="1" max="1" width="15.6328125" style="68" customWidth="1"/>
    <col min="2" max="28" width="7.1796875" style="69" customWidth="1"/>
    <col min="29" max="16384" width="9" style="68"/>
  </cols>
  <sheetData>
    <row r="1" spans="1:28" ht="28.5" customHeight="1" x14ac:dyDescent="0.2">
      <c r="A1" s="153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13.5" thickBot="1" x14ac:dyDescent="0.25">
      <c r="AA2" s="157" t="s">
        <v>7</v>
      </c>
      <c r="AB2" s="157"/>
    </row>
    <row r="3" spans="1:28" ht="35.15" customHeight="1" x14ac:dyDescent="0.2">
      <c r="A3" s="154" t="s">
        <v>48</v>
      </c>
      <c r="B3" s="159" t="s">
        <v>50</v>
      </c>
      <c r="C3" s="160"/>
      <c r="D3" s="161"/>
      <c r="E3" s="165" t="s">
        <v>51</v>
      </c>
      <c r="F3" s="165"/>
      <c r="G3" s="165"/>
      <c r="H3" s="165"/>
      <c r="I3" s="165"/>
      <c r="J3" s="165"/>
      <c r="K3" s="165"/>
      <c r="L3" s="165"/>
      <c r="M3" s="165"/>
      <c r="N3" s="166" t="s">
        <v>8</v>
      </c>
      <c r="O3" s="167"/>
      <c r="P3" s="167"/>
      <c r="Q3" s="167"/>
      <c r="R3" s="167"/>
      <c r="S3" s="167"/>
      <c r="T3" s="167"/>
      <c r="U3" s="167"/>
      <c r="V3" s="168"/>
      <c r="W3" s="169" t="s">
        <v>27</v>
      </c>
      <c r="X3" s="169"/>
      <c r="Y3" s="169"/>
      <c r="Z3" s="171" t="s">
        <v>52</v>
      </c>
      <c r="AA3" s="172"/>
      <c r="AB3" s="173"/>
    </row>
    <row r="4" spans="1:28" ht="35.15" customHeight="1" x14ac:dyDescent="0.2">
      <c r="A4" s="155"/>
      <c r="B4" s="162"/>
      <c r="C4" s="163"/>
      <c r="D4" s="164"/>
      <c r="E4" s="177" t="s">
        <v>53</v>
      </c>
      <c r="F4" s="177"/>
      <c r="G4" s="178"/>
      <c r="H4" s="179" t="s">
        <v>54</v>
      </c>
      <c r="I4" s="180"/>
      <c r="J4" s="181"/>
      <c r="K4" s="182" t="s">
        <v>55</v>
      </c>
      <c r="L4" s="180"/>
      <c r="M4" s="180"/>
      <c r="N4" s="183" t="s">
        <v>53</v>
      </c>
      <c r="O4" s="177"/>
      <c r="P4" s="178"/>
      <c r="Q4" s="179" t="s">
        <v>54</v>
      </c>
      <c r="R4" s="180"/>
      <c r="S4" s="181"/>
      <c r="T4" s="182" t="s">
        <v>56</v>
      </c>
      <c r="U4" s="180"/>
      <c r="V4" s="184"/>
      <c r="W4" s="170"/>
      <c r="X4" s="170"/>
      <c r="Y4" s="170"/>
      <c r="Z4" s="174"/>
      <c r="AA4" s="175"/>
      <c r="AB4" s="176"/>
    </row>
    <row r="5" spans="1:28" s="70" customFormat="1" ht="35.15" customHeight="1" x14ac:dyDescent="0.2">
      <c r="A5" s="156"/>
      <c r="B5" s="122" t="s">
        <v>0</v>
      </c>
      <c r="C5" s="122" t="s">
        <v>5</v>
      </c>
      <c r="D5" s="123" t="s">
        <v>6</v>
      </c>
      <c r="E5" s="124" t="s">
        <v>0</v>
      </c>
      <c r="F5" s="122" t="s">
        <v>5</v>
      </c>
      <c r="G5" s="122" t="s">
        <v>6</v>
      </c>
      <c r="H5" s="122" t="s">
        <v>0</v>
      </c>
      <c r="I5" s="122" t="s">
        <v>5</v>
      </c>
      <c r="J5" s="122" t="s">
        <v>6</v>
      </c>
      <c r="K5" s="122" t="s">
        <v>0</v>
      </c>
      <c r="L5" s="122" t="s">
        <v>5</v>
      </c>
      <c r="M5" s="125" t="s">
        <v>6</v>
      </c>
      <c r="N5" s="126" t="s">
        <v>0</v>
      </c>
      <c r="O5" s="122" t="s">
        <v>5</v>
      </c>
      <c r="P5" s="122" t="s">
        <v>6</v>
      </c>
      <c r="Q5" s="122" t="s">
        <v>0</v>
      </c>
      <c r="R5" s="122" t="s">
        <v>5</v>
      </c>
      <c r="S5" s="122" t="s">
        <v>6</v>
      </c>
      <c r="T5" s="122" t="s">
        <v>0</v>
      </c>
      <c r="U5" s="122" t="s">
        <v>5</v>
      </c>
      <c r="V5" s="127" t="s">
        <v>6</v>
      </c>
      <c r="W5" s="124" t="s">
        <v>0</v>
      </c>
      <c r="X5" s="122" t="s">
        <v>5</v>
      </c>
      <c r="Y5" s="125" t="s">
        <v>6</v>
      </c>
      <c r="Z5" s="126" t="s">
        <v>0</v>
      </c>
      <c r="AA5" s="122" t="s">
        <v>5</v>
      </c>
      <c r="AB5" s="127" t="s">
        <v>6</v>
      </c>
    </row>
    <row r="6" spans="1:28" s="80" customFormat="1" ht="33" customHeight="1" x14ac:dyDescent="0.2">
      <c r="A6" s="128" t="s">
        <v>9</v>
      </c>
      <c r="B6" s="71">
        <f>SUM(E6,N6,W6,Z6)</f>
        <v>113693</v>
      </c>
      <c r="C6" s="71">
        <f>SUM(F6,O6,X6,AA6)</f>
        <v>65285</v>
      </c>
      <c r="D6" s="72">
        <f>SUM(G6,P6,Y6,AB6)</f>
        <v>48408</v>
      </c>
      <c r="E6" s="73">
        <f>SUM(E7:E17)</f>
        <v>18920</v>
      </c>
      <c r="F6" s="74">
        <f>SUM(F7:F17)</f>
        <v>3073</v>
      </c>
      <c r="G6" s="74">
        <f t="shared" ref="G6:N6" si="0">SUM(G7:G17)</f>
        <v>15847</v>
      </c>
      <c r="H6" s="74">
        <f>SUM(H7:H17)</f>
        <v>4103</v>
      </c>
      <c r="I6" s="75">
        <f>SUM(I7:I17)</f>
        <v>836</v>
      </c>
      <c r="J6" s="75">
        <f>SUM(J7:J17)</f>
        <v>3267</v>
      </c>
      <c r="K6" s="74">
        <f t="shared" si="0"/>
        <v>14817</v>
      </c>
      <c r="L6" s="75">
        <f t="shared" si="0"/>
        <v>2237</v>
      </c>
      <c r="M6" s="75">
        <f t="shared" si="0"/>
        <v>12580</v>
      </c>
      <c r="N6" s="76">
        <f t="shared" si="0"/>
        <v>76091</v>
      </c>
      <c r="O6" s="74">
        <f>SUM(O7:O17)</f>
        <v>48598</v>
      </c>
      <c r="P6" s="74">
        <f t="shared" ref="P6:AB6" si="1">SUM(P7:P17)</f>
        <v>27493</v>
      </c>
      <c r="Q6" s="74">
        <f t="shared" si="1"/>
        <v>1288</v>
      </c>
      <c r="R6" s="74">
        <f t="shared" si="1"/>
        <v>92</v>
      </c>
      <c r="S6" s="74">
        <f t="shared" si="1"/>
        <v>1196</v>
      </c>
      <c r="T6" s="74">
        <f t="shared" si="1"/>
        <v>74803</v>
      </c>
      <c r="U6" s="74">
        <f t="shared" si="1"/>
        <v>48506</v>
      </c>
      <c r="V6" s="77">
        <f t="shared" si="1"/>
        <v>26297</v>
      </c>
      <c r="W6" s="73">
        <f t="shared" si="1"/>
        <v>18021</v>
      </c>
      <c r="X6" s="74">
        <f t="shared" si="1"/>
        <v>12989</v>
      </c>
      <c r="Y6" s="78">
        <f t="shared" si="1"/>
        <v>5032</v>
      </c>
      <c r="Z6" s="76">
        <f t="shared" si="1"/>
        <v>661</v>
      </c>
      <c r="AA6" s="74">
        <f t="shared" si="1"/>
        <v>625</v>
      </c>
      <c r="AB6" s="79">
        <f t="shared" si="1"/>
        <v>36</v>
      </c>
    </row>
    <row r="7" spans="1:28" s="87" customFormat="1" ht="33" customHeight="1" x14ac:dyDescent="0.2">
      <c r="A7" s="129" t="s">
        <v>10</v>
      </c>
      <c r="B7" s="71">
        <f>SUM(E7,N7,W7,Z7)</f>
        <v>26500</v>
      </c>
      <c r="C7" s="71">
        <f t="shared" ref="B7:D17" si="2">SUM(F7,O7,X7,AA7)</f>
        <v>11852</v>
      </c>
      <c r="D7" s="72">
        <f t="shared" si="2"/>
        <v>14648</v>
      </c>
      <c r="E7" s="73">
        <f>SUM(F7:G7)</f>
        <v>7676</v>
      </c>
      <c r="F7" s="74">
        <f>SUM(I7,L7)</f>
        <v>1350</v>
      </c>
      <c r="G7" s="74">
        <f>SUM(J7,M7)</f>
        <v>6326</v>
      </c>
      <c r="H7" s="81">
        <f>SUM(I7:J7)</f>
        <v>1662</v>
      </c>
      <c r="I7" s="82">
        <v>296</v>
      </c>
      <c r="J7" s="83">
        <v>1366</v>
      </c>
      <c r="K7" s="84">
        <f>SUM(L7:M7)</f>
        <v>6014</v>
      </c>
      <c r="L7" s="82">
        <v>1054</v>
      </c>
      <c r="M7" s="85">
        <v>4960</v>
      </c>
      <c r="N7" s="73">
        <f>SUM(O7:P7)</f>
        <v>14016</v>
      </c>
      <c r="O7" s="86">
        <f t="shared" ref="O7" si="3">SUM(R7,U7)</f>
        <v>6982</v>
      </c>
      <c r="P7" s="86">
        <f t="shared" ref="P7" si="4">SUM(S7,V7)</f>
        <v>7034</v>
      </c>
      <c r="Q7" s="74">
        <f>SUM(R7:S7)</f>
        <v>514</v>
      </c>
      <c r="R7" s="71">
        <v>23</v>
      </c>
      <c r="S7" s="71">
        <v>491</v>
      </c>
      <c r="T7" s="74">
        <f>SUM(U7:V7)</f>
        <v>13502</v>
      </c>
      <c r="U7" s="71">
        <v>6959</v>
      </c>
      <c r="V7" s="77">
        <v>6543</v>
      </c>
      <c r="W7" s="73">
        <f>SUM(X7:Y7)</f>
        <v>4796</v>
      </c>
      <c r="X7" s="71">
        <v>3508</v>
      </c>
      <c r="Y7" s="78">
        <v>1288</v>
      </c>
      <c r="Z7" s="76">
        <f>SUM(AA7:AB7)</f>
        <v>12</v>
      </c>
      <c r="AA7" s="71">
        <v>12</v>
      </c>
      <c r="AB7" s="77">
        <v>0</v>
      </c>
    </row>
    <row r="8" spans="1:28" s="14" customFormat="1" ht="33" customHeight="1" x14ac:dyDescent="0.2">
      <c r="A8" s="130" t="s">
        <v>11</v>
      </c>
      <c r="B8" s="88">
        <f t="shared" si="2"/>
        <v>9181</v>
      </c>
      <c r="C8" s="88">
        <f t="shared" si="2"/>
        <v>4006</v>
      </c>
      <c r="D8" s="89">
        <f t="shared" si="2"/>
        <v>5175</v>
      </c>
      <c r="E8" s="90">
        <f t="shared" ref="E8:E17" si="5">SUM(F8:G8)</f>
        <v>2436</v>
      </c>
      <c r="F8" s="86">
        <f t="shared" ref="F8:G17" si="6">SUM(I8,L8)</f>
        <v>285</v>
      </c>
      <c r="G8" s="86">
        <f t="shared" si="6"/>
        <v>2151</v>
      </c>
      <c r="H8" s="91">
        <f t="shared" ref="H8:H17" si="7">SUM(I8:J8)</f>
        <v>826</v>
      </c>
      <c r="I8" s="92">
        <v>148</v>
      </c>
      <c r="J8" s="71">
        <v>678</v>
      </c>
      <c r="K8" s="93">
        <f t="shared" ref="K8:K17" si="8">SUM(L8:M8)</f>
        <v>1610</v>
      </c>
      <c r="L8" s="92">
        <v>137</v>
      </c>
      <c r="M8" s="94">
        <v>1473</v>
      </c>
      <c r="N8" s="90">
        <f t="shared" ref="N8:N17" si="9">SUM(O8:P8)</f>
        <v>5351</v>
      </c>
      <c r="O8" s="86">
        <f t="shared" ref="O8:O17" si="10">SUM(R8,U8)</f>
        <v>2818</v>
      </c>
      <c r="P8" s="86">
        <f t="shared" ref="P8:P17" si="11">SUM(S8,V8)</f>
        <v>2533</v>
      </c>
      <c r="Q8" s="86">
        <f t="shared" ref="Q8:Q17" si="12">SUM(R8:S8)</f>
        <v>203</v>
      </c>
      <c r="R8" s="71">
        <v>5</v>
      </c>
      <c r="S8" s="71">
        <v>198</v>
      </c>
      <c r="T8" s="86">
        <f t="shared" ref="T8:T17" si="13">SUM(U8:V8)</f>
        <v>5148</v>
      </c>
      <c r="U8" s="71">
        <v>2813</v>
      </c>
      <c r="V8" s="77">
        <v>2335</v>
      </c>
      <c r="W8" s="90">
        <f t="shared" ref="W8:W17" si="14">SUM(X8:Y8)</f>
        <v>1390</v>
      </c>
      <c r="X8" s="71">
        <v>899</v>
      </c>
      <c r="Y8" s="78">
        <v>491</v>
      </c>
      <c r="Z8" s="95">
        <f t="shared" ref="Z8:Z17" si="15">SUM(AA8:AB8)</f>
        <v>4</v>
      </c>
      <c r="AA8" s="71">
        <v>4</v>
      </c>
      <c r="AB8" s="77">
        <v>0</v>
      </c>
    </row>
    <row r="9" spans="1:28" s="87" customFormat="1" ht="33" customHeight="1" x14ac:dyDescent="0.2">
      <c r="A9" s="129" t="s">
        <v>12</v>
      </c>
      <c r="B9" s="71">
        <f>SUM(E9,N9,W9,Z9)</f>
        <v>19953</v>
      </c>
      <c r="C9" s="71">
        <f t="shared" si="2"/>
        <v>6847</v>
      </c>
      <c r="D9" s="72">
        <f t="shared" si="2"/>
        <v>13106</v>
      </c>
      <c r="E9" s="73">
        <f t="shared" si="5"/>
        <v>3482</v>
      </c>
      <c r="F9" s="74">
        <f t="shared" si="6"/>
        <v>336</v>
      </c>
      <c r="G9" s="74">
        <f t="shared" si="6"/>
        <v>3146</v>
      </c>
      <c r="H9" s="81">
        <f t="shared" si="7"/>
        <v>644</v>
      </c>
      <c r="I9" s="92">
        <v>119</v>
      </c>
      <c r="J9" s="71">
        <v>525</v>
      </c>
      <c r="K9" s="84">
        <f t="shared" si="8"/>
        <v>2838</v>
      </c>
      <c r="L9" s="92">
        <v>217</v>
      </c>
      <c r="M9" s="94">
        <v>2621</v>
      </c>
      <c r="N9" s="73">
        <f t="shared" si="9"/>
        <v>13727</v>
      </c>
      <c r="O9" s="74">
        <f t="shared" si="10"/>
        <v>4411</v>
      </c>
      <c r="P9" s="74">
        <f t="shared" si="11"/>
        <v>9316</v>
      </c>
      <c r="Q9" s="74">
        <f t="shared" si="12"/>
        <v>88</v>
      </c>
      <c r="R9" s="71">
        <v>10</v>
      </c>
      <c r="S9" s="71">
        <v>78</v>
      </c>
      <c r="T9" s="74">
        <f t="shared" si="13"/>
        <v>13639</v>
      </c>
      <c r="U9" s="71">
        <v>4401</v>
      </c>
      <c r="V9" s="77">
        <v>9238</v>
      </c>
      <c r="W9" s="73">
        <f t="shared" si="14"/>
        <v>2700</v>
      </c>
      <c r="X9" s="71">
        <v>2074</v>
      </c>
      <c r="Y9" s="78">
        <v>626</v>
      </c>
      <c r="Z9" s="76">
        <f t="shared" si="15"/>
        <v>44</v>
      </c>
      <c r="AA9" s="71">
        <v>26</v>
      </c>
      <c r="AB9" s="77">
        <v>18</v>
      </c>
    </row>
    <row r="10" spans="1:28" s="14" customFormat="1" ht="33" customHeight="1" x14ac:dyDescent="0.2">
      <c r="A10" s="130" t="s">
        <v>13</v>
      </c>
      <c r="B10" s="88">
        <f>SUM(E10,N10,W10,Z10)</f>
        <v>12148</v>
      </c>
      <c r="C10" s="88">
        <f t="shared" si="2"/>
        <v>8859</v>
      </c>
      <c r="D10" s="89">
        <f t="shared" si="2"/>
        <v>3289</v>
      </c>
      <c r="E10" s="90">
        <f>SUM(F10:G10)</f>
        <v>1686</v>
      </c>
      <c r="F10" s="86">
        <f>SUM(I10,L10)</f>
        <v>356</v>
      </c>
      <c r="G10" s="86">
        <f t="shared" si="6"/>
        <v>1330</v>
      </c>
      <c r="H10" s="91">
        <f>SUM(I10:J10)</f>
        <v>391</v>
      </c>
      <c r="I10" s="92">
        <v>85</v>
      </c>
      <c r="J10" s="96">
        <v>306</v>
      </c>
      <c r="K10" s="93">
        <f t="shared" si="8"/>
        <v>1295</v>
      </c>
      <c r="L10" s="92">
        <v>271</v>
      </c>
      <c r="M10" s="94">
        <v>1024</v>
      </c>
      <c r="N10" s="90">
        <f t="shared" si="9"/>
        <v>8278</v>
      </c>
      <c r="O10" s="86">
        <f t="shared" si="10"/>
        <v>6771</v>
      </c>
      <c r="P10" s="86">
        <f t="shared" si="11"/>
        <v>1507</v>
      </c>
      <c r="Q10" s="86">
        <f t="shared" si="12"/>
        <v>115</v>
      </c>
      <c r="R10" s="71">
        <v>14</v>
      </c>
      <c r="S10" s="71">
        <v>101</v>
      </c>
      <c r="T10" s="86">
        <f t="shared" si="13"/>
        <v>8163</v>
      </c>
      <c r="U10" s="71">
        <v>6757</v>
      </c>
      <c r="V10" s="77">
        <v>1406</v>
      </c>
      <c r="W10" s="90">
        <f t="shared" si="14"/>
        <v>2060</v>
      </c>
      <c r="X10" s="71">
        <v>1609</v>
      </c>
      <c r="Y10" s="78">
        <v>451</v>
      </c>
      <c r="Z10" s="95">
        <f t="shared" si="15"/>
        <v>124</v>
      </c>
      <c r="AA10" s="71">
        <v>123</v>
      </c>
      <c r="AB10" s="77">
        <v>1</v>
      </c>
    </row>
    <row r="11" spans="1:28" s="87" customFormat="1" ht="33" customHeight="1" x14ac:dyDescent="0.2">
      <c r="A11" s="129" t="s">
        <v>14</v>
      </c>
      <c r="B11" s="71">
        <f>SUM(E11,N11,W11,Z11)</f>
        <v>11341</v>
      </c>
      <c r="C11" s="71">
        <f t="shared" si="2"/>
        <v>8533</v>
      </c>
      <c r="D11" s="72">
        <f t="shared" si="2"/>
        <v>2808</v>
      </c>
      <c r="E11" s="73">
        <f>SUM(F11:G11)</f>
        <v>1140</v>
      </c>
      <c r="F11" s="74">
        <f t="shared" si="6"/>
        <v>247</v>
      </c>
      <c r="G11" s="74">
        <f t="shared" si="6"/>
        <v>893</v>
      </c>
      <c r="H11" s="81">
        <f t="shared" si="7"/>
        <v>211</v>
      </c>
      <c r="I11" s="92">
        <v>68</v>
      </c>
      <c r="J11" s="96">
        <v>143</v>
      </c>
      <c r="K11" s="84">
        <f t="shared" si="8"/>
        <v>929</v>
      </c>
      <c r="L11" s="92">
        <v>179</v>
      </c>
      <c r="M11" s="94">
        <v>750</v>
      </c>
      <c r="N11" s="73">
        <f>SUM(O11:P11)</f>
        <v>8218</v>
      </c>
      <c r="O11" s="74">
        <f>SUM(R11,U11)</f>
        <v>6808</v>
      </c>
      <c r="P11" s="74">
        <f t="shared" si="11"/>
        <v>1410</v>
      </c>
      <c r="Q11" s="74">
        <f t="shared" si="12"/>
        <v>90</v>
      </c>
      <c r="R11" s="71">
        <v>13</v>
      </c>
      <c r="S11" s="71">
        <v>77</v>
      </c>
      <c r="T11" s="74">
        <f t="shared" si="13"/>
        <v>8128</v>
      </c>
      <c r="U11" s="71">
        <v>6795</v>
      </c>
      <c r="V11" s="77">
        <v>1333</v>
      </c>
      <c r="W11" s="73">
        <f t="shared" si="14"/>
        <v>1962</v>
      </c>
      <c r="X11" s="71">
        <v>1457</v>
      </c>
      <c r="Y11" s="78">
        <v>505</v>
      </c>
      <c r="Z11" s="76">
        <f t="shared" si="15"/>
        <v>21</v>
      </c>
      <c r="AA11" s="71">
        <v>21</v>
      </c>
      <c r="AB11" s="77">
        <v>0</v>
      </c>
    </row>
    <row r="12" spans="1:28" s="87" customFormat="1" ht="33" customHeight="1" x14ac:dyDescent="0.2">
      <c r="A12" s="129" t="s">
        <v>15</v>
      </c>
      <c r="B12" s="71">
        <f t="shared" si="2"/>
        <v>15</v>
      </c>
      <c r="C12" s="71">
        <f t="shared" si="2"/>
        <v>15</v>
      </c>
      <c r="D12" s="72">
        <f t="shared" si="2"/>
        <v>0</v>
      </c>
      <c r="E12" s="73">
        <f t="shared" si="5"/>
        <v>0</v>
      </c>
      <c r="F12" s="74">
        <f t="shared" si="6"/>
        <v>0</v>
      </c>
      <c r="G12" s="74">
        <f t="shared" si="6"/>
        <v>0</v>
      </c>
      <c r="H12" s="81">
        <f t="shared" si="7"/>
        <v>0</v>
      </c>
      <c r="I12" s="92">
        <v>0</v>
      </c>
      <c r="J12" s="96">
        <v>0</v>
      </c>
      <c r="K12" s="84">
        <f t="shared" si="8"/>
        <v>0</v>
      </c>
      <c r="L12" s="92">
        <v>0</v>
      </c>
      <c r="M12" s="94">
        <v>0</v>
      </c>
      <c r="N12" s="73">
        <f t="shared" si="9"/>
        <v>3</v>
      </c>
      <c r="O12" s="74">
        <f t="shared" si="10"/>
        <v>3</v>
      </c>
      <c r="P12" s="74">
        <f t="shared" si="11"/>
        <v>0</v>
      </c>
      <c r="Q12" s="74">
        <f t="shared" si="12"/>
        <v>0</v>
      </c>
      <c r="R12" s="71">
        <v>0</v>
      </c>
      <c r="S12" s="71">
        <v>0</v>
      </c>
      <c r="T12" s="74">
        <f t="shared" si="13"/>
        <v>3</v>
      </c>
      <c r="U12" s="71">
        <v>3</v>
      </c>
      <c r="V12" s="77">
        <v>0</v>
      </c>
      <c r="W12" s="73">
        <f t="shared" si="14"/>
        <v>12</v>
      </c>
      <c r="X12" s="71">
        <v>12</v>
      </c>
      <c r="Y12" s="78">
        <v>0</v>
      </c>
      <c r="Z12" s="76">
        <f t="shared" si="15"/>
        <v>0</v>
      </c>
      <c r="AA12" s="71">
        <v>0</v>
      </c>
      <c r="AB12" s="77">
        <v>0</v>
      </c>
    </row>
    <row r="13" spans="1:28" s="87" customFormat="1" ht="33" customHeight="1" x14ac:dyDescent="0.2">
      <c r="A13" s="129" t="s">
        <v>16</v>
      </c>
      <c r="B13" s="71">
        <f t="shared" si="2"/>
        <v>18</v>
      </c>
      <c r="C13" s="71">
        <f t="shared" si="2"/>
        <v>18</v>
      </c>
      <c r="D13" s="72">
        <f t="shared" si="2"/>
        <v>0</v>
      </c>
      <c r="E13" s="73">
        <f t="shared" si="5"/>
        <v>0</v>
      </c>
      <c r="F13" s="74">
        <f t="shared" si="6"/>
        <v>0</v>
      </c>
      <c r="G13" s="74">
        <f t="shared" si="6"/>
        <v>0</v>
      </c>
      <c r="H13" s="81">
        <f t="shared" si="7"/>
        <v>0</v>
      </c>
      <c r="I13" s="92">
        <v>0</v>
      </c>
      <c r="J13" s="96">
        <v>0</v>
      </c>
      <c r="K13" s="84">
        <f t="shared" si="8"/>
        <v>0</v>
      </c>
      <c r="L13" s="92">
        <v>0</v>
      </c>
      <c r="M13" s="94">
        <v>0</v>
      </c>
      <c r="N13" s="73">
        <f t="shared" si="9"/>
        <v>5</v>
      </c>
      <c r="O13" s="74">
        <f t="shared" si="10"/>
        <v>5</v>
      </c>
      <c r="P13" s="74">
        <f t="shared" si="11"/>
        <v>0</v>
      </c>
      <c r="Q13" s="74">
        <f t="shared" si="12"/>
        <v>0</v>
      </c>
      <c r="R13" s="71">
        <v>0</v>
      </c>
      <c r="S13" s="71">
        <v>0</v>
      </c>
      <c r="T13" s="74">
        <f t="shared" si="13"/>
        <v>5</v>
      </c>
      <c r="U13" s="71">
        <v>5</v>
      </c>
      <c r="V13" s="77">
        <v>0</v>
      </c>
      <c r="W13" s="73">
        <f t="shared" si="14"/>
        <v>13</v>
      </c>
      <c r="X13" s="71">
        <v>13</v>
      </c>
      <c r="Y13" s="78">
        <v>0</v>
      </c>
      <c r="Z13" s="76">
        <f t="shared" si="15"/>
        <v>0</v>
      </c>
      <c r="AA13" s="71">
        <v>0</v>
      </c>
      <c r="AB13" s="77">
        <v>0</v>
      </c>
    </row>
    <row r="14" spans="1:28" s="87" customFormat="1" ht="33" customHeight="1" x14ac:dyDescent="0.2">
      <c r="A14" s="129" t="s">
        <v>17</v>
      </c>
      <c r="B14" s="71">
        <f t="shared" si="2"/>
        <v>5708</v>
      </c>
      <c r="C14" s="71">
        <f t="shared" si="2"/>
        <v>4031</v>
      </c>
      <c r="D14" s="72">
        <f t="shared" si="2"/>
        <v>1677</v>
      </c>
      <c r="E14" s="73">
        <f t="shared" si="5"/>
        <v>729</v>
      </c>
      <c r="F14" s="74">
        <f t="shared" si="6"/>
        <v>143</v>
      </c>
      <c r="G14" s="74">
        <f t="shared" si="6"/>
        <v>586</v>
      </c>
      <c r="H14" s="81">
        <f t="shared" si="7"/>
        <v>139</v>
      </c>
      <c r="I14" s="92">
        <v>55</v>
      </c>
      <c r="J14" s="96">
        <v>84</v>
      </c>
      <c r="K14" s="84">
        <f t="shared" si="8"/>
        <v>590</v>
      </c>
      <c r="L14" s="92">
        <v>88</v>
      </c>
      <c r="M14" s="94">
        <v>502</v>
      </c>
      <c r="N14" s="73">
        <f t="shared" si="9"/>
        <v>4129</v>
      </c>
      <c r="O14" s="74">
        <f t="shared" si="10"/>
        <v>3319</v>
      </c>
      <c r="P14" s="74">
        <f t="shared" si="11"/>
        <v>810</v>
      </c>
      <c r="Q14" s="74">
        <f t="shared" si="12"/>
        <v>67</v>
      </c>
      <c r="R14" s="71">
        <v>4</v>
      </c>
      <c r="S14" s="71">
        <v>63</v>
      </c>
      <c r="T14" s="74">
        <f t="shared" si="13"/>
        <v>4062</v>
      </c>
      <c r="U14" s="71">
        <v>3315</v>
      </c>
      <c r="V14" s="77">
        <v>747</v>
      </c>
      <c r="W14" s="73">
        <f t="shared" si="14"/>
        <v>839</v>
      </c>
      <c r="X14" s="71">
        <v>558</v>
      </c>
      <c r="Y14" s="78">
        <v>281</v>
      </c>
      <c r="Z14" s="76">
        <f t="shared" si="15"/>
        <v>11</v>
      </c>
      <c r="AA14" s="71">
        <v>11</v>
      </c>
      <c r="AB14" s="77">
        <v>0</v>
      </c>
    </row>
    <row r="15" spans="1:28" ht="33" customHeight="1" x14ac:dyDescent="0.2">
      <c r="A15" s="131" t="s">
        <v>18</v>
      </c>
      <c r="B15" s="71">
        <f t="shared" si="2"/>
        <v>5676</v>
      </c>
      <c r="C15" s="97">
        <f t="shared" si="2"/>
        <v>4239</v>
      </c>
      <c r="D15" s="98">
        <f t="shared" si="2"/>
        <v>1437</v>
      </c>
      <c r="E15" s="99">
        <f t="shared" si="5"/>
        <v>483</v>
      </c>
      <c r="F15" s="100">
        <f t="shared" si="6"/>
        <v>105</v>
      </c>
      <c r="G15" s="100">
        <f t="shared" si="6"/>
        <v>378</v>
      </c>
      <c r="H15" s="101">
        <f t="shared" si="7"/>
        <v>49</v>
      </c>
      <c r="I15" s="102">
        <v>8</v>
      </c>
      <c r="J15" s="103">
        <v>41</v>
      </c>
      <c r="K15" s="104">
        <f t="shared" si="8"/>
        <v>434</v>
      </c>
      <c r="L15" s="102">
        <v>97</v>
      </c>
      <c r="M15" s="105">
        <v>337</v>
      </c>
      <c r="N15" s="99">
        <f t="shared" si="9"/>
        <v>4210</v>
      </c>
      <c r="O15" s="100">
        <f t="shared" si="10"/>
        <v>3470</v>
      </c>
      <c r="P15" s="100">
        <f t="shared" si="11"/>
        <v>740</v>
      </c>
      <c r="Q15" s="100">
        <f t="shared" si="12"/>
        <v>50</v>
      </c>
      <c r="R15" s="97">
        <v>9</v>
      </c>
      <c r="S15" s="97">
        <v>41</v>
      </c>
      <c r="T15" s="100">
        <f>SUM(U15:V15)</f>
        <v>4160</v>
      </c>
      <c r="U15" s="97">
        <v>3461</v>
      </c>
      <c r="V15" s="106">
        <v>699</v>
      </c>
      <c r="W15" s="99">
        <f t="shared" si="14"/>
        <v>973</v>
      </c>
      <c r="X15" s="97">
        <v>654</v>
      </c>
      <c r="Y15" s="107">
        <v>319</v>
      </c>
      <c r="Z15" s="108">
        <f t="shared" si="15"/>
        <v>10</v>
      </c>
      <c r="AA15" s="97">
        <v>10</v>
      </c>
      <c r="AB15" s="106">
        <v>0</v>
      </c>
    </row>
    <row r="16" spans="1:28" ht="33" customHeight="1" x14ac:dyDescent="0.2">
      <c r="A16" s="131" t="s">
        <v>19</v>
      </c>
      <c r="B16" s="71">
        <f t="shared" si="2"/>
        <v>12670</v>
      </c>
      <c r="C16" s="97">
        <f t="shared" si="2"/>
        <v>9504</v>
      </c>
      <c r="D16" s="98">
        <f t="shared" si="2"/>
        <v>3166</v>
      </c>
      <c r="E16" s="99">
        <f t="shared" si="5"/>
        <v>828</v>
      </c>
      <c r="F16" s="100">
        <f t="shared" si="6"/>
        <v>186</v>
      </c>
      <c r="G16" s="100">
        <f t="shared" si="6"/>
        <v>642</v>
      </c>
      <c r="H16" s="101">
        <f t="shared" si="7"/>
        <v>176</v>
      </c>
      <c r="I16" s="102">
        <v>57</v>
      </c>
      <c r="J16" s="103">
        <v>119</v>
      </c>
      <c r="K16" s="104">
        <f t="shared" si="8"/>
        <v>652</v>
      </c>
      <c r="L16" s="102">
        <v>129</v>
      </c>
      <c r="M16" s="105">
        <v>523</v>
      </c>
      <c r="N16" s="99">
        <f t="shared" si="9"/>
        <v>11133</v>
      </c>
      <c r="O16" s="100">
        <f t="shared" si="10"/>
        <v>8748</v>
      </c>
      <c r="P16" s="100">
        <f t="shared" si="11"/>
        <v>2385</v>
      </c>
      <c r="Q16" s="100">
        <f t="shared" si="12"/>
        <v>121</v>
      </c>
      <c r="R16" s="97">
        <v>14</v>
      </c>
      <c r="S16" s="97">
        <v>107</v>
      </c>
      <c r="T16" s="100">
        <f t="shared" si="13"/>
        <v>11012</v>
      </c>
      <c r="U16" s="97">
        <v>8734</v>
      </c>
      <c r="V16" s="106">
        <v>2278</v>
      </c>
      <c r="W16" s="99">
        <f t="shared" si="14"/>
        <v>708</v>
      </c>
      <c r="X16" s="97">
        <v>569</v>
      </c>
      <c r="Y16" s="107">
        <v>139</v>
      </c>
      <c r="Z16" s="108">
        <f t="shared" si="15"/>
        <v>1</v>
      </c>
      <c r="AA16" s="97">
        <v>1</v>
      </c>
      <c r="AB16" s="106">
        <v>0</v>
      </c>
    </row>
    <row r="17" spans="1:28" ht="33" customHeight="1" thickBot="1" x14ac:dyDescent="0.25">
      <c r="A17" s="132" t="s">
        <v>20</v>
      </c>
      <c r="B17" s="109">
        <f t="shared" si="2"/>
        <v>10483</v>
      </c>
      <c r="C17" s="110">
        <f t="shared" si="2"/>
        <v>7381</v>
      </c>
      <c r="D17" s="111">
        <f t="shared" si="2"/>
        <v>3102</v>
      </c>
      <c r="E17" s="112">
        <f t="shared" si="5"/>
        <v>460</v>
      </c>
      <c r="F17" s="113">
        <f t="shared" si="6"/>
        <v>65</v>
      </c>
      <c r="G17" s="113">
        <f t="shared" si="6"/>
        <v>395</v>
      </c>
      <c r="H17" s="114">
        <f t="shared" si="7"/>
        <v>5</v>
      </c>
      <c r="I17" s="115">
        <v>0</v>
      </c>
      <c r="J17" s="116">
        <v>5</v>
      </c>
      <c r="K17" s="117">
        <f t="shared" si="8"/>
        <v>455</v>
      </c>
      <c r="L17" s="115">
        <v>65</v>
      </c>
      <c r="M17" s="118">
        <v>390</v>
      </c>
      <c r="N17" s="112">
        <f t="shared" si="9"/>
        <v>7021</v>
      </c>
      <c r="O17" s="113">
        <f t="shared" si="10"/>
        <v>5263</v>
      </c>
      <c r="P17" s="113">
        <f t="shared" si="11"/>
        <v>1758</v>
      </c>
      <c r="Q17" s="113">
        <f t="shared" si="12"/>
        <v>40</v>
      </c>
      <c r="R17" s="110">
        <v>0</v>
      </c>
      <c r="S17" s="110">
        <v>40</v>
      </c>
      <c r="T17" s="113">
        <f t="shared" si="13"/>
        <v>6981</v>
      </c>
      <c r="U17" s="110">
        <v>5263</v>
      </c>
      <c r="V17" s="119">
        <v>1718</v>
      </c>
      <c r="W17" s="112">
        <f t="shared" si="14"/>
        <v>2568</v>
      </c>
      <c r="X17" s="110">
        <v>1636</v>
      </c>
      <c r="Y17" s="120">
        <v>932</v>
      </c>
      <c r="Z17" s="121">
        <f t="shared" si="15"/>
        <v>434</v>
      </c>
      <c r="AA17" s="110">
        <v>417</v>
      </c>
      <c r="AB17" s="119">
        <v>17</v>
      </c>
    </row>
    <row r="18" spans="1:28" ht="21.75" customHeight="1" x14ac:dyDescent="0.2">
      <c r="A18" s="158" t="s">
        <v>71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</row>
  </sheetData>
  <mergeCells count="15">
    <mergeCell ref="A1:AB1"/>
    <mergeCell ref="A3:A5"/>
    <mergeCell ref="AA2:AB2"/>
    <mergeCell ref="A18:AB18"/>
    <mergeCell ref="B3:D4"/>
    <mergeCell ref="E3:M3"/>
    <mergeCell ref="N3:V3"/>
    <mergeCell ref="W3:Y4"/>
    <mergeCell ref="Z3:AB4"/>
    <mergeCell ref="E4:G4"/>
    <mergeCell ref="H4:J4"/>
    <mergeCell ref="K4:M4"/>
    <mergeCell ref="N4:P4"/>
    <mergeCell ref="Q4:S4"/>
    <mergeCell ref="T4:V4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8"/>
  <sheetViews>
    <sheetView tabSelected="1" view="pageBreakPreview" zoomScale="40" zoomScaleNormal="40" zoomScaleSheetLayoutView="40" workbookViewId="0">
      <selection sqref="A1:L1"/>
    </sheetView>
  </sheetViews>
  <sheetFormatPr defaultColWidth="9" defaultRowHeight="13" x14ac:dyDescent="0.2"/>
  <cols>
    <col min="1" max="1" width="4" style="15" customWidth="1"/>
    <col min="2" max="2" width="26.1796875" style="15" customWidth="1"/>
    <col min="3" max="18" width="13.90625" style="15" customWidth="1"/>
    <col min="19" max="19" width="4.6328125" style="15" customWidth="1"/>
    <col min="20" max="16384" width="9" style="15"/>
  </cols>
  <sheetData>
    <row r="1" spans="1:19" ht="25.5" customHeight="1" x14ac:dyDescent="0.2">
      <c r="A1" s="185"/>
      <c r="B1" s="185"/>
      <c r="C1" s="186" t="s">
        <v>28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25.5" customHeight="1" x14ac:dyDescent="0.2">
      <c r="A2" s="185"/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8" customHeight="1" thickBot="1" x14ac:dyDescent="0.25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1.5" customHeight="1" thickBot="1" x14ac:dyDescent="0.25">
      <c r="B4" s="187" t="s">
        <v>57</v>
      </c>
      <c r="C4" s="189" t="s">
        <v>21</v>
      </c>
      <c r="D4" s="190"/>
      <c r="E4" s="190"/>
      <c r="F4" s="190"/>
      <c r="G4" s="190"/>
      <c r="H4" s="190"/>
      <c r="I4" s="191"/>
      <c r="J4" s="192" t="s">
        <v>22</v>
      </c>
      <c r="K4" s="192"/>
      <c r="L4" s="192"/>
      <c r="M4" s="192"/>
      <c r="N4" s="192"/>
      <c r="O4" s="193" t="s">
        <v>23</v>
      </c>
      <c r="P4" s="194"/>
      <c r="Q4" s="194"/>
      <c r="R4" s="195"/>
      <c r="S4" s="16"/>
    </row>
    <row r="5" spans="1:19" ht="371.25" customHeight="1" thickBot="1" x14ac:dyDescent="0.25">
      <c r="B5" s="188"/>
      <c r="C5" s="134" t="s">
        <v>0</v>
      </c>
      <c r="D5" s="135" t="s">
        <v>58</v>
      </c>
      <c r="E5" s="136" t="s">
        <v>59</v>
      </c>
      <c r="F5" s="136" t="s">
        <v>60</v>
      </c>
      <c r="G5" s="136" t="s">
        <v>61</v>
      </c>
      <c r="H5" s="136" t="s">
        <v>62</v>
      </c>
      <c r="I5" s="137" t="s">
        <v>63</v>
      </c>
      <c r="J5" s="138" t="s">
        <v>0</v>
      </c>
      <c r="K5" s="135" t="s">
        <v>1</v>
      </c>
      <c r="L5" s="136" t="s">
        <v>2</v>
      </c>
      <c r="M5" s="136" t="s">
        <v>3</v>
      </c>
      <c r="N5" s="136" t="s">
        <v>4</v>
      </c>
      <c r="O5" s="139" t="s">
        <v>0</v>
      </c>
      <c r="P5" s="140" t="s">
        <v>24</v>
      </c>
      <c r="Q5" s="141" t="s">
        <v>25</v>
      </c>
      <c r="R5" s="142" t="s">
        <v>26</v>
      </c>
      <c r="S5" s="17"/>
    </row>
    <row r="6" spans="1:19" ht="80.400000000000006" customHeight="1" x14ac:dyDescent="0.2">
      <c r="B6" s="143" t="s">
        <v>64</v>
      </c>
      <c r="C6" s="18">
        <f>SUM(D6:I6)</f>
        <v>66742</v>
      </c>
      <c r="D6" s="23">
        <v>6281</v>
      </c>
      <c r="E6" s="24">
        <v>149</v>
      </c>
      <c r="F6" s="24">
        <v>706</v>
      </c>
      <c r="G6" s="24">
        <v>118</v>
      </c>
      <c r="H6" s="24">
        <v>4532</v>
      </c>
      <c r="I6" s="25">
        <v>54956</v>
      </c>
      <c r="J6" s="18">
        <f>SUM(K6:N6)</f>
        <v>2190</v>
      </c>
      <c r="K6" s="23">
        <v>1953</v>
      </c>
      <c r="L6" s="24">
        <v>12</v>
      </c>
      <c r="M6" s="24">
        <v>219</v>
      </c>
      <c r="N6" s="25">
        <v>6</v>
      </c>
      <c r="O6" s="18">
        <f t="shared" ref="O6:O12" si="0">SUM(P6:R6)</f>
        <v>8</v>
      </c>
      <c r="P6" s="23">
        <v>8</v>
      </c>
      <c r="Q6" s="24">
        <v>0</v>
      </c>
      <c r="R6" s="25">
        <v>0</v>
      </c>
      <c r="S6" s="16"/>
    </row>
    <row r="7" spans="1:19" ht="80.400000000000006" customHeight="1" x14ac:dyDescent="0.2">
      <c r="B7" s="144" t="s">
        <v>65</v>
      </c>
      <c r="C7" s="19">
        <f>SUM(D7:I7)</f>
        <v>62128</v>
      </c>
      <c r="D7" s="26">
        <v>236</v>
      </c>
      <c r="E7" s="27">
        <v>16</v>
      </c>
      <c r="F7" s="27">
        <v>21</v>
      </c>
      <c r="G7" s="27">
        <v>0</v>
      </c>
      <c r="H7" s="27">
        <v>43</v>
      </c>
      <c r="I7" s="28">
        <v>61812</v>
      </c>
      <c r="J7" s="19">
        <f t="shared" ref="J7:J12" si="1">SUM(K7:N7)</f>
        <v>12</v>
      </c>
      <c r="K7" s="29">
        <v>3</v>
      </c>
      <c r="L7" s="30">
        <v>1</v>
      </c>
      <c r="M7" s="30">
        <v>7</v>
      </c>
      <c r="N7" s="31">
        <v>1</v>
      </c>
      <c r="O7" s="19">
        <f t="shared" si="0"/>
        <v>0</v>
      </c>
      <c r="P7" s="26">
        <v>0</v>
      </c>
      <c r="Q7" s="30">
        <v>0</v>
      </c>
      <c r="R7" s="31">
        <v>0</v>
      </c>
      <c r="S7" s="16"/>
    </row>
    <row r="8" spans="1:19" ht="80.400000000000006" customHeight="1" x14ac:dyDescent="0.2">
      <c r="B8" s="145" t="s">
        <v>66</v>
      </c>
      <c r="C8" s="19">
        <f t="shared" ref="C8:C11" si="2">SUM(D8:I8)</f>
        <v>27873</v>
      </c>
      <c r="D8" s="26">
        <v>682</v>
      </c>
      <c r="E8" s="27">
        <v>14</v>
      </c>
      <c r="F8" s="27">
        <v>194</v>
      </c>
      <c r="G8" s="27">
        <v>29</v>
      </c>
      <c r="H8" s="27">
        <v>252</v>
      </c>
      <c r="I8" s="28">
        <v>26702</v>
      </c>
      <c r="J8" s="19">
        <f t="shared" si="1"/>
        <v>42</v>
      </c>
      <c r="K8" s="26">
        <v>36</v>
      </c>
      <c r="L8" s="27">
        <v>0</v>
      </c>
      <c r="M8" s="27">
        <v>6</v>
      </c>
      <c r="N8" s="28">
        <v>0</v>
      </c>
      <c r="O8" s="19">
        <f t="shared" si="0"/>
        <v>10</v>
      </c>
      <c r="P8" s="26">
        <v>10</v>
      </c>
      <c r="Q8" s="27">
        <v>0</v>
      </c>
      <c r="R8" s="28">
        <v>0</v>
      </c>
      <c r="S8" s="16"/>
    </row>
    <row r="9" spans="1:19" ht="80.400000000000006" customHeight="1" x14ac:dyDescent="0.2">
      <c r="B9" s="146" t="s">
        <v>67</v>
      </c>
      <c r="C9" s="19">
        <f t="shared" si="2"/>
        <v>85727</v>
      </c>
      <c r="D9" s="32">
        <v>1187</v>
      </c>
      <c r="E9" s="27">
        <v>8</v>
      </c>
      <c r="F9" s="27">
        <v>210</v>
      </c>
      <c r="G9" s="27">
        <v>93</v>
      </c>
      <c r="H9" s="27">
        <v>459</v>
      </c>
      <c r="I9" s="28">
        <v>83770</v>
      </c>
      <c r="J9" s="19">
        <f t="shared" si="1"/>
        <v>492</v>
      </c>
      <c r="K9" s="32">
        <v>380</v>
      </c>
      <c r="L9" s="27">
        <v>13</v>
      </c>
      <c r="M9" s="27">
        <v>93</v>
      </c>
      <c r="N9" s="33">
        <v>6</v>
      </c>
      <c r="O9" s="19">
        <f t="shared" si="0"/>
        <v>0</v>
      </c>
      <c r="P9" s="150">
        <v>0</v>
      </c>
      <c r="Q9" s="27">
        <v>0</v>
      </c>
      <c r="R9" s="28">
        <v>0</v>
      </c>
      <c r="S9" s="16"/>
    </row>
    <row r="10" spans="1:19" ht="80.400000000000006" customHeight="1" x14ac:dyDescent="0.2">
      <c r="B10" s="146" t="s">
        <v>68</v>
      </c>
      <c r="C10" s="19">
        <f>SUM(D10:I10)</f>
        <v>28328</v>
      </c>
      <c r="D10" s="34">
        <v>206</v>
      </c>
      <c r="E10" s="35">
        <v>22</v>
      </c>
      <c r="F10" s="35">
        <v>145</v>
      </c>
      <c r="G10" s="35">
        <v>10</v>
      </c>
      <c r="H10" s="35">
        <v>770</v>
      </c>
      <c r="I10" s="36">
        <v>27175</v>
      </c>
      <c r="J10" s="19">
        <f t="shared" si="1"/>
        <v>231</v>
      </c>
      <c r="K10" s="34">
        <v>126</v>
      </c>
      <c r="L10" s="35">
        <v>49</v>
      </c>
      <c r="M10" s="35">
        <v>53</v>
      </c>
      <c r="N10" s="37">
        <v>3</v>
      </c>
      <c r="O10" s="19">
        <f t="shared" si="0"/>
        <v>5</v>
      </c>
      <c r="P10" s="38">
        <v>5</v>
      </c>
      <c r="Q10" s="35">
        <v>0</v>
      </c>
      <c r="R10" s="36">
        <v>0</v>
      </c>
      <c r="S10" s="16"/>
    </row>
    <row r="11" spans="1:19" ht="80.400000000000006" customHeight="1" x14ac:dyDescent="0.2">
      <c r="B11" s="146" t="s">
        <v>69</v>
      </c>
      <c r="C11" s="19">
        <f t="shared" si="2"/>
        <v>135852</v>
      </c>
      <c r="D11" s="38">
        <v>937</v>
      </c>
      <c r="E11" s="35">
        <v>2</v>
      </c>
      <c r="F11" s="35">
        <v>377</v>
      </c>
      <c r="G11" s="35">
        <v>14</v>
      </c>
      <c r="H11" s="35">
        <v>502</v>
      </c>
      <c r="I11" s="36">
        <v>134020</v>
      </c>
      <c r="J11" s="19">
        <f t="shared" si="1"/>
        <v>3038</v>
      </c>
      <c r="K11" s="38">
        <v>917</v>
      </c>
      <c r="L11" s="35">
        <v>196</v>
      </c>
      <c r="M11" s="35">
        <v>595</v>
      </c>
      <c r="N11" s="36">
        <v>1330</v>
      </c>
      <c r="O11" s="19">
        <f>SUM(P11:R11)</f>
        <v>8</v>
      </c>
      <c r="P11" s="38">
        <v>7</v>
      </c>
      <c r="Q11" s="35">
        <v>1</v>
      </c>
      <c r="R11" s="36">
        <v>0</v>
      </c>
      <c r="S11" s="133"/>
    </row>
    <row r="12" spans="1:19" ht="80.400000000000006" customHeight="1" thickBot="1" x14ac:dyDescent="0.25">
      <c r="B12" s="147" t="s">
        <v>70</v>
      </c>
      <c r="C12" s="20">
        <f>SUM(D12:I12)</f>
        <v>42354</v>
      </c>
      <c r="D12" s="39">
        <v>644</v>
      </c>
      <c r="E12" s="40">
        <v>6</v>
      </c>
      <c r="F12" s="40">
        <v>290</v>
      </c>
      <c r="G12" s="40">
        <v>3</v>
      </c>
      <c r="H12" s="40">
        <v>242</v>
      </c>
      <c r="I12" s="41">
        <v>41169</v>
      </c>
      <c r="J12" s="20">
        <f t="shared" si="1"/>
        <v>2039</v>
      </c>
      <c r="K12" s="39">
        <v>1565</v>
      </c>
      <c r="L12" s="40">
        <v>29</v>
      </c>
      <c r="M12" s="40">
        <v>137</v>
      </c>
      <c r="N12" s="41">
        <v>308</v>
      </c>
      <c r="O12" s="20">
        <f t="shared" si="0"/>
        <v>4</v>
      </c>
      <c r="P12" s="39">
        <v>3</v>
      </c>
      <c r="Q12" s="40">
        <v>1</v>
      </c>
      <c r="R12" s="41">
        <v>0</v>
      </c>
      <c r="S12" s="133"/>
    </row>
    <row r="13" spans="1:19" ht="7.5" customHeight="1" x14ac:dyDescent="0.2"/>
    <row r="14" spans="1:19" ht="21" customHeight="1" x14ac:dyDescent="0.2"/>
    <row r="15" spans="1:19" ht="21" customHeight="1" x14ac:dyDescent="0.2"/>
    <row r="16" spans="1:19" ht="21" customHeight="1" x14ac:dyDescent="0.2"/>
    <row r="17" s="15" customFormat="1" ht="21" customHeight="1" x14ac:dyDescent="0.2"/>
    <row r="18" s="15" customFormat="1" ht="21" customHeight="1" x14ac:dyDescent="0.2"/>
  </sheetData>
  <mergeCells count="6">
    <mergeCell ref="A1:B2"/>
    <mergeCell ref="C1:S2"/>
    <mergeCell ref="B4:B5"/>
    <mergeCell ref="C4:I4"/>
    <mergeCell ref="J4:N4"/>
    <mergeCell ref="O4:R4"/>
  </mergeCells>
  <phoneticPr fontId="2"/>
  <pageMargins left="0.70866141732283472" right="0.70866141732283472" top="0.74803149606299213" bottom="0.74803149606299213" header="0.31496062992125984" footer="0.31496062992125984"/>
  <pageSetup paperSize="9" scale="5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管制船舶通航状況比較表P53</vt:lpstr>
      <vt:lpstr>管制業務統計P54</vt:lpstr>
      <vt:lpstr>管制業務統計 P55</vt:lpstr>
      <vt:lpstr>管制船舶通航状況比較表P53!Print_Area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2024-01-26T02:44:37Z</dcterms:created>
  <dcterms:modified xsi:type="dcterms:W3CDTF">2025-08-28T08:59:47Z</dcterms:modified>
</cp:coreProperties>
</file>