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sushita-i98br\Downloads\"/>
    </mc:Choice>
  </mc:AlternateContent>
  <xr:revisionPtr revIDLastSave="0" documentId="13_ncr:1_{630C4720-6BF6-4E37-866F-DB5250CF0BD4}" xr6:coauthVersionLast="47" xr6:coauthVersionMax="47" xr10:uidLastSave="{00000000-0000-0000-0000-000000000000}"/>
  <bookViews>
    <workbookView xWindow="-28920" yWindow="-120" windowWidth="29040" windowHeight="15720" tabRatio="886" firstSheet="2" activeTab="2" xr2:uid="{00000000-000D-0000-FFFF-FFFF00000000}"/>
  </bookViews>
  <sheets>
    <sheet name="1 総-発生救助状況P24" sheetId="90" state="hidden" r:id="rId1"/>
    <sheet name="1 部署要救助P25-32" sheetId="91" state="hidden" r:id="rId2"/>
    <sheet name="1 総-発生救助状況P24  " sheetId="102" r:id="rId3"/>
    <sheet name="1 部署要救助P25-32  " sheetId="103" r:id="rId4"/>
    <sheet name="2 海難発生距岸P33-34" sheetId="75" r:id="rId5"/>
    <sheet name="地域図P35" sheetId="99" r:id="rId6"/>
    <sheet name="3 海難種別P36" sheetId="83" r:id="rId7"/>
    <sheet name="4 航路別海難P37" sheetId="78" r:id="rId8"/>
    <sheet name="6 (1)人身事故発生救助状況P39" sheetId="92" state="hidden" r:id="rId9"/>
    <sheet name="5 要救助海難船舶見積価格調P38" sheetId="104" r:id="rId10"/>
    <sheet name="6 (1)人身事故発生救助状況P39 " sheetId="101" r:id="rId11"/>
    <sheet name="6(2)海難によらない乗船者の事故内容別調P40" sheetId="105" r:id="rId12"/>
    <sheet name="6(3)海浜事故等の事故内容別調P41" sheetId="106" r:id="rId13"/>
  </sheets>
  <definedNames>
    <definedName name="_xlnm._FilterDatabase" localSheetId="1" hidden="1">'1 部署要救助P25-32'!#REF!</definedName>
    <definedName name="_xlnm._FilterDatabase" localSheetId="3" hidden="1">'1 部署要救助P25-32  '!#REF!</definedName>
    <definedName name="_xlnm._FilterDatabase" localSheetId="4" hidden="1">'2 海難発生距岸P33-34'!#REF!</definedName>
    <definedName name="_xlnm.Print_Area" localSheetId="0">'1 総-発生救助状況P24'!$A$1:$J$40</definedName>
    <definedName name="_xlnm.Print_Area" localSheetId="2">'1 総-発生救助状況P24  '!$A$1:$J$42</definedName>
    <definedName name="_xlnm.Print_Area" localSheetId="1">'1 部署要救助P25-32'!$A$1:$AN$177</definedName>
    <definedName name="_xlnm.Print_Area" localSheetId="3">'1 部署要救助P25-32  '!$A$1:$AN$177</definedName>
    <definedName name="_xlnm.Print_Area" localSheetId="4">'2 海難発生距岸P33-34'!$A$1:$T$92</definedName>
    <definedName name="_xlnm.Print_Area" localSheetId="6">'3 海難種別P36'!$A$1:$Z$28</definedName>
    <definedName name="_xlnm.Print_Area" localSheetId="7">'4 航路別海難P37'!$A$1:$H$21</definedName>
    <definedName name="_xlnm.Print_Area" localSheetId="9">'5 要救助海難船舶見積価格調P38'!$A$1:$F$18</definedName>
    <definedName name="_xlnm.Print_Area" localSheetId="8">'6 (1)人身事故発生救助状況P39'!$A$1:$M$18</definedName>
    <definedName name="_xlnm.Print_Area" localSheetId="11">'6(2)海難によらない乗船者の事故内容別調P40'!$A$1:$P$33</definedName>
    <definedName name="_xlnm.Print_Area" localSheetId="12">'6(3)海浜事故等の事故内容別調P41'!$A$1:$T$32</definedName>
    <definedName name="_xlnm.Print_Area" localSheetId="5">地域図P35!$A$1:$Q$76</definedName>
    <definedName name="_xlnm.Print_Titles" localSheetId="1">'1 部署要救助P25-32'!$2:$6</definedName>
    <definedName name="_xlnm.Print_Titles" localSheetId="3">'1 部署要救助P25-32  '!$2:$6</definedName>
    <definedName name="_xlnm.Print_Titles" localSheetId="4">'2 海難発生距岸P33-34'!$2:$4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02" l="1"/>
  <c r="D7" i="102"/>
  <c r="I96" i="106"/>
  <c r="H96" i="106"/>
  <c r="G96" i="106"/>
  <c r="F96" i="106"/>
  <c r="E96" i="106"/>
  <c r="D96" i="106"/>
  <c r="C96" i="106"/>
  <c r="B96" i="106"/>
  <c r="J96" i="106" s="1"/>
  <c r="J95" i="106"/>
  <c r="J94" i="106"/>
  <c r="J93" i="106"/>
  <c r="J92" i="106"/>
  <c r="J91" i="106"/>
  <c r="J90" i="106"/>
  <c r="J89" i="106"/>
  <c r="J88" i="106"/>
  <c r="J87" i="106"/>
  <c r="J86" i="106"/>
  <c r="J85" i="106"/>
  <c r="J84" i="106"/>
  <c r="N80" i="106"/>
  <c r="M80" i="106"/>
  <c r="L80" i="106"/>
  <c r="K80" i="106"/>
  <c r="J80" i="106"/>
  <c r="I80" i="106"/>
  <c r="H80" i="106"/>
  <c r="G80" i="106"/>
  <c r="F80" i="106"/>
  <c r="E80" i="106"/>
  <c r="D80" i="106"/>
  <c r="C80" i="106"/>
  <c r="B80" i="106"/>
  <c r="O80" i="106" s="1"/>
  <c r="O79" i="106"/>
  <c r="O78" i="106"/>
  <c r="O77" i="106"/>
  <c r="O76" i="106"/>
  <c r="O75" i="106"/>
  <c r="O74" i="106"/>
  <c r="O73" i="106"/>
  <c r="O72" i="106"/>
  <c r="O71" i="106"/>
  <c r="O70" i="106"/>
  <c r="O69" i="106"/>
  <c r="O68" i="106"/>
  <c r="J63" i="106"/>
  <c r="I63" i="106"/>
  <c r="H63" i="106"/>
  <c r="G63" i="106"/>
  <c r="F63" i="106"/>
  <c r="E63" i="106"/>
  <c r="D63" i="106"/>
  <c r="C63" i="106"/>
  <c r="B63" i="106"/>
  <c r="J62" i="106"/>
  <c r="AH61" i="106"/>
  <c r="AG61" i="106"/>
  <c r="AI61" i="106" s="1"/>
  <c r="AF61" i="106"/>
  <c r="AE61" i="106"/>
  <c r="AC61" i="106"/>
  <c r="AB61" i="106"/>
  <c r="AA61" i="106"/>
  <c r="J61" i="106"/>
  <c r="AI60" i="106"/>
  <c r="J60" i="106"/>
  <c r="AI59" i="106"/>
  <c r="J59" i="106"/>
  <c r="AI58" i="106"/>
  <c r="J58" i="106"/>
  <c r="AI57" i="106"/>
  <c r="J57" i="106"/>
  <c r="AI56" i="106"/>
  <c r="J56" i="106"/>
  <c r="AI55" i="106"/>
  <c r="J55" i="106"/>
  <c r="AI54" i="106"/>
  <c r="J54" i="106"/>
  <c r="AI53" i="106"/>
  <c r="J53" i="106"/>
  <c r="AI52" i="106"/>
  <c r="J52" i="106"/>
  <c r="AI51" i="106"/>
  <c r="J51" i="106"/>
  <c r="AI50" i="106"/>
  <c r="N47" i="106"/>
  <c r="M47" i="106"/>
  <c r="L47" i="106"/>
  <c r="K47" i="106"/>
  <c r="J47" i="106"/>
  <c r="I47" i="106"/>
  <c r="H47" i="106"/>
  <c r="G47" i="106"/>
  <c r="F47" i="106"/>
  <c r="E47" i="106"/>
  <c r="D47" i="106"/>
  <c r="C47" i="106"/>
  <c r="O47" i="106" s="1"/>
  <c r="B47" i="106"/>
  <c r="AM46" i="106"/>
  <c r="AL46" i="106"/>
  <c r="AK46" i="106"/>
  <c r="AJ46" i="106"/>
  <c r="AI46" i="106"/>
  <c r="AH46" i="106"/>
  <c r="AG46" i="106"/>
  <c r="AF46" i="106"/>
  <c r="AE46" i="106"/>
  <c r="AD46" i="106"/>
  <c r="AC46" i="106"/>
  <c r="AB46" i="106"/>
  <c r="AA46" i="106"/>
  <c r="AN46" i="106" s="1"/>
  <c r="O46" i="106"/>
  <c r="AN45" i="106"/>
  <c r="O45" i="106"/>
  <c r="AN44" i="106"/>
  <c r="O44" i="106"/>
  <c r="AN43" i="106"/>
  <c r="O43" i="106"/>
  <c r="AN42" i="106"/>
  <c r="O42" i="106"/>
  <c r="AN41" i="106"/>
  <c r="O41" i="106"/>
  <c r="AN40" i="106"/>
  <c r="O40" i="106"/>
  <c r="AN39" i="106"/>
  <c r="O39" i="106"/>
  <c r="AN38" i="106"/>
  <c r="O38" i="106"/>
  <c r="AN37" i="106"/>
  <c r="O37" i="106"/>
  <c r="AN36" i="106"/>
  <c r="O36" i="106"/>
  <c r="AN35" i="106"/>
  <c r="O35" i="106"/>
  <c r="X32" i="106"/>
  <c r="W32" i="106"/>
  <c r="V32" i="106"/>
  <c r="U32" i="106"/>
  <c r="AH31" i="106"/>
  <c r="AI31" i="106" s="1"/>
  <c r="AG31" i="106"/>
  <c r="AF31" i="106"/>
  <c r="AE31" i="106"/>
  <c r="AC31" i="106"/>
  <c r="AB31" i="106"/>
  <c r="AA31" i="106"/>
  <c r="S31" i="106"/>
  <c r="R31" i="106"/>
  <c r="Q31" i="106"/>
  <c r="P31" i="106"/>
  <c r="O31" i="106"/>
  <c r="N31" i="106"/>
  <c r="M31" i="106"/>
  <c r="L31" i="106"/>
  <c r="K31" i="106"/>
  <c r="J31" i="106"/>
  <c r="I31" i="106"/>
  <c r="H31" i="106"/>
  <c r="G31" i="106"/>
  <c r="F31" i="106"/>
  <c r="E31" i="106"/>
  <c r="D31" i="106"/>
  <c r="C31" i="106"/>
  <c r="B31" i="106"/>
  <c r="AI30" i="106"/>
  <c r="S30" i="106"/>
  <c r="R30" i="106"/>
  <c r="Q30" i="106"/>
  <c r="P30" i="106"/>
  <c r="O30" i="106"/>
  <c r="N30" i="106"/>
  <c r="M30" i="106"/>
  <c r="L30" i="106"/>
  <c r="K30" i="106"/>
  <c r="J30" i="106"/>
  <c r="B30" i="106" s="1"/>
  <c r="I30" i="106"/>
  <c r="H30" i="106"/>
  <c r="G30" i="106"/>
  <c r="F30" i="106"/>
  <c r="E30" i="106"/>
  <c r="C30" i="106" s="1"/>
  <c r="D30" i="106"/>
  <c r="AI29" i="106"/>
  <c r="S29" i="106"/>
  <c r="R29" i="106"/>
  <c r="Q29" i="106"/>
  <c r="P29" i="106"/>
  <c r="O29" i="106"/>
  <c r="N29" i="106"/>
  <c r="M29" i="106"/>
  <c r="L29" i="106"/>
  <c r="K29" i="106"/>
  <c r="J29" i="106"/>
  <c r="I29" i="106"/>
  <c r="H29" i="106"/>
  <c r="G29" i="106"/>
  <c r="F29" i="106"/>
  <c r="E29" i="106"/>
  <c r="C29" i="106" s="1"/>
  <c r="D29" i="106"/>
  <c r="B29" i="106" s="1"/>
  <c r="AI28" i="106"/>
  <c r="S28" i="106"/>
  <c r="R28" i="106"/>
  <c r="Q28" i="106"/>
  <c r="P28" i="106"/>
  <c r="O28" i="106"/>
  <c r="N28" i="106"/>
  <c r="M28" i="106"/>
  <c r="L28" i="106"/>
  <c r="B28" i="106" s="1"/>
  <c r="K28" i="106"/>
  <c r="J28" i="106"/>
  <c r="I28" i="106"/>
  <c r="H28" i="106"/>
  <c r="G28" i="106"/>
  <c r="C28" i="106" s="1"/>
  <c r="F28" i="106"/>
  <c r="E28" i="106"/>
  <c r="D28" i="106"/>
  <c r="AI27" i="106"/>
  <c r="S27" i="106"/>
  <c r="R27" i="106"/>
  <c r="Q27" i="106"/>
  <c r="P27" i="106"/>
  <c r="O27" i="106"/>
  <c r="N27" i="106"/>
  <c r="M27" i="106"/>
  <c r="L27" i="106"/>
  <c r="K27" i="106"/>
  <c r="J27" i="106"/>
  <c r="I27" i="106"/>
  <c r="H27" i="106"/>
  <c r="G27" i="106"/>
  <c r="C27" i="106" s="1"/>
  <c r="F27" i="106"/>
  <c r="B27" i="106" s="1"/>
  <c r="E27" i="106"/>
  <c r="D27" i="106"/>
  <c r="AI26" i="106"/>
  <c r="S26" i="106"/>
  <c r="R26" i="106"/>
  <c r="Q26" i="106"/>
  <c r="P26" i="106"/>
  <c r="O26" i="106"/>
  <c r="N26" i="106"/>
  <c r="M26" i="106"/>
  <c r="C26" i="106" s="1"/>
  <c r="L26" i="106"/>
  <c r="K26" i="106"/>
  <c r="J26" i="106"/>
  <c r="I26" i="106"/>
  <c r="H26" i="106"/>
  <c r="G26" i="106"/>
  <c r="F26" i="106"/>
  <c r="E26" i="106"/>
  <c r="D26" i="106"/>
  <c r="B26" i="106"/>
  <c r="AI25" i="106"/>
  <c r="S25" i="106"/>
  <c r="R25" i="106"/>
  <c r="Q25" i="106"/>
  <c r="P25" i="106"/>
  <c r="O25" i="106"/>
  <c r="N25" i="106"/>
  <c r="M25" i="106"/>
  <c r="L25" i="106"/>
  <c r="K25" i="106"/>
  <c r="J25" i="106"/>
  <c r="I25" i="106"/>
  <c r="H25" i="106"/>
  <c r="G25" i="106"/>
  <c r="F25" i="106"/>
  <c r="E25" i="106"/>
  <c r="C25" i="106" s="1"/>
  <c r="D25" i="106"/>
  <c r="B25" i="106" s="1"/>
  <c r="AI24" i="106"/>
  <c r="S24" i="106"/>
  <c r="R24" i="106"/>
  <c r="Q24" i="106"/>
  <c r="P24" i="106"/>
  <c r="P19" i="106" s="1"/>
  <c r="O24" i="106"/>
  <c r="O19" i="106" s="1"/>
  <c r="N24" i="106"/>
  <c r="M24" i="106"/>
  <c r="L24" i="106"/>
  <c r="K24" i="106"/>
  <c r="J24" i="106"/>
  <c r="I24" i="106"/>
  <c r="H24" i="106"/>
  <c r="G24" i="106"/>
  <c r="F24" i="106"/>
  <c r="E24" i="106"/>
  <c r="D24" i="106"/>
  <c r="B24" i="106" s="1"/>
  <c r="C24" i="106"/>
  <c r="AI23" i="106"/>
  <c r="S23" i="106"/>
  <c r="R23" i="106"/>
  <c r="Q23" i="106"/>
  <c r="P23" i="106"/>
  <c r="O23" i="106"/>
  <c r="N23" i="106"/>
  <c r="M23" i="106"/>
  <c r="L23" i="106"/>
  <c r="K23" i="106"/>
  <c r="C23" i="106" s="1"/>
  <c r="J23" i="106"/>
  <c r="I23" i="106"/>
  <c r="H23" i="106"/>
  <c r="G23" i="106"/>
  <c r="F23" i="106"/>
  <c r="B23" i="106" s="1"/>
  <c r="E23" i="106"/>
  <c r="D23" i="106"/>
  <c r="AI22" i="106"/>
  <c r="S22" i="106"/>
  <c r="R22" i="106"/>
  <c r="R19" i="106" s="1"/>
  <c r="Q22" i="106"/>
  <c r="Q19" i="106" s="1"/>
  <c r="P22" i="106"/>
  <c r="O22" i="106"/>
  <c r="N22" i="106"/>
  <c r="M22" i="106"/>
  <c r="L22" i="106"/>
  <c r="K22" i="106"/>
  <c r="J22" i="106"/>
  <c r="I22" i="106"/>
  <c r="H22" i="106"/>
  <c r="G22" i="106"/>
  <c r="F22" i="106"/>
  <c r="B22" i="106" s="1"/>
  <c r="E22" i="106"/>
  <c r="C22" i="106" s="1"/>
  <c r="D22" i="106"/>
  <c r="AI21" i="106"/>
  <c r="S21" i="106"/>
  <c r="R21" i="106"/>
  <c r="Q21" i="106"/>
  <c r="P21" i="106"/>
  <c r="O21" i="106"/>
  <c r="N21" i="106"/>
  <c r="M21" i="106"/>
  <c r="M19" i="106" s="1"/>
  <c r="L21" i="106"/>
  <c r="B21" i="106" s="1"/>
  <c r="K21" i="106"/>
  <c r="J21" i="106"/>
  <c r="I21" i="106"/>
  <c r="H21" i="106"/>
  <c r="G21" i="106"/>
  <c r="F21" i="106"/>
  <c r="E21" i="106"/>
  <c r="D21" i="106"/>
  <c r="AI20" i="106"/>
  <c r="S20" i="106"/>
  <c r="S19" i="106" s="1"/>
  <c r="R20" i="106"/>
  <c r="Q20" i="106"/>
  <c r="P20" i="106"/>
  <c r="O20" i="106"/>
  <c r="N20" i="106"/>
  <c r="M20" i="106"/>
  <c r="L20" i="106"/>
  <c r="L19" i="106" s="1"/>
  <c r="K20" i="106"/>
  <c r="K19" i="106" s="1"/>
  <c r="J20" i="106"/>
  <c r="J19" i="106" s="1"/>
  <c r="I20" i="106"/>
  <c r="I19" i="106" s="1"/>
  <c r="H20" i="106"/>
  <c r="H19" i="106" s="1"/>
  <c r="G20" i="106"/>
  <c r="C20" i="106" s="1"/>
  <c r="F20" i="106"/>
  <c r="E20" i="106"/>
  <c r="D20" i="106"/>
  <c r="B20" i="106" s="1"/>
  <c r="N19" i="106"/>
  <c r="X17" i="106"/>
  <c r="W17" i="106"/>
  <c r="V17" i="106"/>
  <c r="U17" i="106"/>
  <c r="AM16" i="106"/>
  <c r="AL16" i="106"/>
  <c r="AK16" i="106"/>
  <c r="AJ16" i="106"/>
  <c r="AI16" i="106"/>
  <c r="AH16" i="106"/>
  <c r="AG16" i="106"/>
  <c r="AF16" i="106"/>
  <c r="AE16" i="106"/>
  <c r="AD16" i="106"/>
  <c r="AC16" i="106"/>
  <c r="AB16" i="106"/>
  <c r="AA16" i="106"/>
  <c r="AN16" i="106" s="1"/>
  <c r="AN15" i="106"/>
  <c r="S15" i="106"/>
  <c r="R15" i="106"/>
  <c r="Q15" i="106"/>
  <c r="P15" i="106"/>
  <c r="O15" i="106"/>
  <c r="N15" i="106"/>
  <c r="M15" i="106"/>
  <c r="L15" i="106"/>
  <c r="K15" i="106"/>
  <c r="J15" i="106"/>
  <c r="I15" i="106"/>
  <c r="H15" i="106"/>
  <c r="G15" i="106"/>
  <c r="F15" i="106"/>
  <c r="E15" i="106"/>
  <c r="D15" i="106"/>
  <c r="B15" i="106" s="1"/>
  <c r="C15" i="106"/>
  <c r="AN14" i="106"/>
  <c r="S14" i="106"/>
  <c r="R14" i="106"/>
  <c r="Q14" i="106"/>
  <c r="P14" i="106"/>
  <c r="O14" i="106"/>
  <c r="N14" i="106"/>
  <c r="M14" i="106"/>
  <c r="L14" i="106"/>
  <c r="K14" i="106"/>
  <c r="C14" i="106" s="1"/>
  <c r="J14" i="106"/>
  <c r="I14" i="106"/>
  <c r="H14" i="106"/>
  <c r="G14" i="106"/>
  <c r="F14" i="106"/>
  <c r="B14" i="106" s="1"/>
  <c r="E14" i="106"/>
  <c r="D14" i="106"/>
  <c r="AN13" i="106"/>
  <c r="S13" i="106"/>
  <c r="R13" i="106"/>
  <c r="Q13" i="106"/>
  <c r="P13" i="106"/>
  <c r="O13" i="106"/>
  <c r="N13" i="106"/>
  <c r="M13" i="106"/>
  <c r="L13" i="106"/>
  <c r="K13" i="106"/>
  <c r="J13" i="106"/>
  <c r="I13" i="106"/>
  <c r="H13" i="106"/>
  <c r="G13" i="106"/>
  <c r="F13" i="106"/>
  <c r="E13" i="106"/>
  <c r="C13" i="106" s="1"/>
  <c r="D13" i="106"/>
  <c r="B13" i="106" s="1"/>
  <c r="AN12" i="106"/>
  <c r="S12" i="106"/>
  <c r="R12" i="106"/>
  <c r="Q12" i="106"/>
  <c r="P12" i="106"/>
  <c r="O12" i="106"/>
  <c r="N12" i="106"/>
  <c r="M12" i="106"/>
  <c r="C12" i="106" s="1"/>
  <c r="L12" i="106"/>
  <c r="B12" i="106" s="1"/>
  <c r="K12" i="106"/>
  <c r="J12" i="106"/>
  <c r="I12" i="106"/>
  <c r="H12" i="106"/>
  <c r="G12" i="106"/>
  <c r="F12" i="106"/>
  <c r="E12" i="106"/>
  <c r="D12" i="106"/>
  <c r="AN11" i="106"/>
  <c r="S11" i="106"/>
  <c r="R11" i="106"/>
  <c r="Q11" i="106"/>
  <c r="P11" i="106"/>
  <c r="O11" i="106"/>
  <c r="N11" i="106"/>
  <c r="M11" i="106"/>
  <c r="L11" i="106"/>
  <c r="K11" i="106"/>
  <c r="J11" i="106"/>
  <c r="I11" i="106"/>
  <c r="H11" i="106"/>
  <c r="G11" i="106"/>
  <c r="C11" i="106" s="1"/>
  <c r="F11" i="106"/>
  <c r="E11" i="106"/>
  <c r="D11" i="106"/>
  <c r="B11" i="106" s="1"/>
  <c r="AN10" i="106"/>
  <c r="S10" i="106"/>
  <c r="R10" i="106"/>
  <c r="Q10" i="106"/>
  <c r="P10" i="106"/>
  <c r="O10" i="106"/>
  <c r="N10" i="106"/>
  <c r="M10" i="106"/>
  <c r="L10" i="106"/>
  <c r="K10" i="106"/>
  <c r="J10" i="106"/>
  <c r="I10" i="106"/>
  <c r="H10" i="106"/>
  <c r="G10" i="106"/>
  <c r="F10" i="106"/>
  <c r="E10" i="106"/>
  <c r="D10" i="106"/>
  <c r="C10" i="106"/>
  <c r="B10" i="106"/>
  <c r="AN9" i="106"/>
  <c r="S9" i="106"/>
  <c r="R9" i="106"/>
  <c r="Q9" i="106"/>
  <c r="P9" i="106"/>
  <c r="O9" i="106"/>
  <c r="N9" i="106"/>
  <c r="M9" i="106"/>
  <c r="L9" i="106"/>
  <c r="K9" i="106"/>
  <c r="J9" i="106"/>
  <c r="B9" i="106" s="1"/>
  <c r="I9" i="106"/>
  <c r="I4" i="106" s="1"/>
  <c r="H9" i="106"/>
  <c r="G9" i="106"/>
  <c r="F9" i="106"/>
  <c r="E9" i="106"/>
  <c r="C9" i="106" s="1"/>
  <c r="D9" i="106"/>
  <c r="AN8" i="106"/>
  <c r="S8" i="106"/>
  <c r="R8" i="106"/>
  <c r="Q8" i="106"/>
  <c r="P8" i="106"/>
  <c r="P4" i="106" s="1"/>
  <c r="O8" i="106"/>
  <c r="N8" i="106"/>
  <c r="M8" i="106"/>
  <c r="L8" i="106"/>
  <c r="K8" i="106"/>
  <c r="J8" i="106"/>
  <c r="I8" i="106"/>
  <c r="H8" i="106"/>
  <c r="G8" i="106"/>
  <c r="F8" i="106"/>
  <c r="E8" i="106"/>
  <c r="C8" i="106" s="1"/>
  <c r="D8" i="106"/>
  <c r="D4" i="106" s="1"/>
  <c r="AN7" i="106"/>
  <c r="S7" i="106"/>
  <c r="R7" i="106"/>
  <c r="Q7" i="106"/>
  <c r="P7" i="106"/>
  <c r="O7" i="106"/>
  <c r="N7" i="106"/>
  <c r="M7" i="106"/>
  <c r="L7" i="106"/>
  <c r="L4" i="106" s="1"/>
  <c r="K7" i="106"/>
  <c r="K4" i="106" s="1"/>
  <c r="J7" i="106"/>
  <c r="I7" i="106"/>
  <c r="H7" i="106"/>
  <c r="G7" i="106"/>
  <c r="C7" i="106" s="1"/>
  <c r="F7" i="106"/>
  <c r="E7" i="106"/>
  <c r="D7" i="106"/>
  <c r="AN6" i="106"/>
  <c r="S6" i="106"/>
  <c r="S4" i="106" s="1"/>
  <c r="R6" i="106"/>
  <c r="Q6" i="106"/>
  <c r="P6" i="106"/>
  <c r="O6" i="106"/>
  <c r="N6" i="106"/>
  <c r="M6" i="106"/>
  <c r="L6" i="106"/>
  <c r="K6" i="106"/>
  <c r="J6" i="106"/>
  <c r="I6" i="106"/>
  <c r="H6" i="106"/>
  <c r="G6" i="106"/>
  <c r="G4" i="106" s="1"/>
  <c r="F6" i="106"/>
  <c r="B6" i="106" s="1"/>
  <c r="E6" i="106"/>
  <c r="C6" i="106" s="1"/>
  <c r="D6" i="106"/>
  <c r="AN5" i="106"/>
  <c r="S5" i="106"/>
  <c r="R5" i="106"/>
  <c r="R4" i="106" s="1"/>
  <c r="Q5" i="106"/>
  <c r="Q4" i="106" s="1"/>
  <c r="P5" i="106"/>
  <c r="O5" i="106"/>
  <c r="O4" i="106" s="1"/>
  <c r="N5" i="106"/>
  <c r="N4" i="106" s="1"/>
  <c r="M5" i="106"/>
  <c r="M4" i="106" s="1"/>
  <c r="L5" i="106"/>
  <c r="K5" i="106"/>
  <c r="J5" i="106"/>
  <c r="I5" i="106"/>
  <c r="H5" i="106"/>
  <c r="G5" i="106"/>
  <c r="F5" i="106"/>
  <c r="F4" i="106" s="1"/>
  <c r="E5" i="106"/>
  <c r="E4" i="106" s="1"/>
  <c r="D5" i="106"/>
  <c r="H4" i="106"/>
  <c r="AA33" i="105"/>
  <c r="AA32" i="105"/>
  <c r="Z32" i="105"/>
  <c r="Y32" i="105"/>
  <c r="X32" i="105"/>
  <c r="W32" i="105"/>
  <c r="V32" i="105"/>
  <c r="U32" i="105"/>
  <c r="T32" i="105"/>
  <c r="O32" i="105"/>
  <c r="M32" i="105"/>
  <c r="K32" i="105"/>
  <c r="I32" i="105"/>
  <c r="G32" i="105"/>
  <c r="C32" i="105" s="1"/>
  <c r="E32" i="105"/>
  <c r="AA31" i="105"/>
  <c r="O31" i="105"/>
  <c r="M31" i="105"/>
  <c r="M30" i="105" s="1"/>
  <c r="K31" i="105"/>
  <c r="K30" i="105" s="1"/>
  <c r="I31" i="105"/>
  <c r="I30" i="105" s="1"/>
  <c r="G31" i="105"/>
  <c r="G30" i="105" s="1"/>
  <c r="E31" i="105"/>
  <c r="E30" i="105" s="1"/>
  <c r="C30" i="105" s="1"/>
  <c r="C31" i="105"/>
  <c r="AA30" i="105"/>
  <c r="O30" i="105"/>
  <c r="AA29" i="105"/>
  <c r="O29" i="105"/>
  <c r="M29" i="105"/>
  <c r="K29" i="105"/>
  <c r="I29" i="105"/>
  <c r="G29" i="105"/>
  <c r="C29" i="105" s="1"/>
  <c r="E29" i="105"/>
  <c r="AA28" i="105"/>
  <c r="O28" i="105"/>
  <c r="M28" i="105"/>
  <c r="M27" i="105" s="1"/>
  <c r="K28" i="105"/>
  <c r="K27" i="105" s="1"/>
  <c r="I28" i="105"/>
  <c r="I27" i="105" s="1"/>
  <c r="G28" i="105"/>
  <c r="G27" i="105" s="1"/>
  <c r="E28" i="105"/>
  <c r="E27" i="105" s="1"/>
  <c r="C27" i="105" s="1"/>
  <c r="C28" i="105"/>
  <c r="AA27" i="105"/>
  <c r="O27" i="105"/>
  <c r="AA26" i="105"/>
  <c r="O26" i="105"/>
  <c r="M26" i="105"/>
  <c r="K26" i="105"/>
  <c r="I26" i="105"/>
  <c r="G26" i="105"/>
  <c r="C26" i="105" s="1"/>
  <c r="E26" i="105"/>
  <c r="AA25" i="105"/>
  <c r="O25" i="105"/>
  <c r="M25" i="105"/>
  <c r="M24" i="105" s="1"/>
  <c r="K25" i="105"/>
  <c r="K24" i="105" s="1"/>
  <c r="I25" i="105"/>
  <c r="I24" i="105" s="1"/>
  <c r="G25" i="105"/>
  <c r="G24" i="105" s="1"/>
  <c r="E25" i="105"/>
  <c r="E24" i="105" s="1"/>
  <c r="C24" i="105" s="1"/>
  <c r="C25" i="105"/>
  <c r="AA24" i="105"/>
  <c r="O24" i="105"/>
  <c r="AA23" i="105"/>
  <c r="O23" i="105"/>
  <c r="M23" i="105"/>
  <c r="K23" i="105"/>
  <c r="I23" i="105"/>
  <c r="G23" i="105"/>
  <c r="C23" i="105" s="1"/>
  <c r="E23" i="105"/>
  <c r="AA22" i="105"/>
  <c r="O22" i="105"/>
  <c r="M22" i="105"/>
  <c r="M21" i="105" s="1"/>
  <c r="K22" i="105"/>
  <c r="K21" i="105" s="1"/>
  <c r="I22" i="105"/>
  <c r="I21" i="105" s="1"/>
  <c r="G22" i="105"/>
  <c r="G21" i="105" s="1"/>
  <c r="E22" i="105"/>
  <c r="E21" i="105" s="1"/>
  <c r="C21" i="105" s="1"/>
  <c r="C22" i="105"/>
  <c r="AA21" i="105"/>
  <c r="O21" i="105"/>
  <c r="AA20" i="105"/>
  <c r="O20" i="105"/>
  <c r="M20" i="105"/>
  <c r="K20" i="105"/>
  <c r="I20" i="105"/>
  <c r="G20" i="105"/>
  <c r="C20" i="105" s="1"/>
  <c r="E20" i="105"/>
  <c r="O19" i="105"/>
  <c r="M19" i="105"/>
  <c r="K19" i="105"/>
  <c r="I19" i="105"/>
  <c r="I18" i="105" s="1"/>
  <c r="G19" i="105"/>
  <c r="G18" i="105" s="1"/>
  <c r="E19" i="105"/>
  <c r="E18" i="105" s="1"/>
  <c r="C19" i="105"/>
  <c r="O18" i="105"/>
  <c r="M18" i="105"/>
  <c r="K18" i="105"/>
  <c r="O17" i="105"/>
  <c r="M17" i="105"/>
  <c r="K17" i="105"/>
  <c r="K15" i="105" s="1"/>
  <c r="I17" i="105"/>
  <c r="I15" i="105" s="1"/>
  <c r="G17" i="105"/>
  <c r="G15" i="105" s="1"/>
  <c r="E17" i="105"/>
  <c r="E15" i="105" s="1"/>
  <c r="C15" i="105" s="1"/>
  <c r="C17" i="105"/>
  <c r="AA16" i="105"/>
  <c r="O16" i="105"/>
  <c r="O15" i="105" s="1"/>
  <c r="M16" i="105"/>
  <c r="M15" i="105" s="1"/>
  <c r="K16" i="105"/>
  <c r="I16" i="105"/>
  <c r="G16" i="105"/>
  <c r="E16" i="105"/>
  <c r="E4" i="105" s="1"/>
  <c r="C16" i="105"/>
  <c r="Z15" i="105"/>
  <c r="Y15" i="105"/>
  <c r="X15" i="105"/>
  <c r="W15" i="105"/>
  <c r="V15" i="105"/>
  <c r="U15" i="105"/>
  <c r="T15" i="105"/>
  <c r="AA14" i="105"/>
  <c r="O14" i="105"/>
  <c r="C14" i="105" s="1"/>
  <c r="M14" i="105"/>
  <c r="K14" i="105"/>
  <c r="I14" i="105"/>
  <c r="G14" i="105"/>
  <c r="E14" i="105"/>
  <c r="AA13" i="105"/>
  <c r="O13" i="105"/>
  <c r="O12" i="105" s="1"/>
  <c r="M13" i="105"/>
  <c r="M12" i="105" s="1"/>
  <c r="K13" i="105"/>
  <c r="K12" i="105" s="1"/>
  <c r="I13" i="105"/>
  <c r="I12" i="105" s="1"/>
  <c r="G13" i="105"/>
  <c r="C13" i="105" s="1"/>
  <c r="E13" i="105"/>
  <c r="AA12" i="105"/>
  <c r="E12" i="105"/>
  <c r="AA11" i="105"/>
  <c r="O11" i="105"/>
  <c r="C11" i="105" s="1"/>
  <c r="M11" i="105"/>
  <c r="K11" i="105"/>
  <c r="I11" i="105"/>
  <c r="G11" i="105"/>
  <c r="E11" i="105"/>
  <c r="AA10" i="105"/>
  <c r="O10" i="105"/>
  <c r="O9" i="105" s="1"/>
  <c r="M10" i="105"/>
  <c r="M9" i="105" s="1"/>
  <c r="K10" i="105"/>
  <c r="K9" i="105" s="1"/>
  <c r="I10" i="105"/>
  <c r="I9" i="105" s="1"/>
  <c r="G10" i="105"/>
  <c r="C10" i="105" s="1"/>
  <c r="E10" i="105"/>
  <c r="AA9" i="105"/>
  <c r="E9" i="105"/>
  <c r="AA8" i="105"/>
  <c r="O8" i="105"/>
  <c r="O5" i="105" s="1"/>
  <c r="M8" i="105"/>
  <c r="M5" i="105" s="1"/>
  <c r="K8" i="105"/>
  <c r="K5" i="105" s="1"/>
  <c r="I8" i="105"/>
  <c r="G8" i="105"/>
  <c r="E8" i="105"/>
  <c r="AA7" i="105"/>
  <c r="O7" i="105"/>
  <c r="O6" i="105" s="1"/>
  <c r="M7" i="105"/>
  <c r="M6" i="105" s="1"/>
  <c r="K7" i="105"/>
  <c r="K6" i="105" s="1"/>
  <c r="I7" i="105"/>
  <c r="I6" i="105" s="1"/>
  <c r="G7" i="105"/>
  <c r="C7" i="105" s="1"/>
  <c r="E7" i="105"/>
  <c r="AA6" i="105"/>
  <c r="E6" i="105"/>
  <c r="AA5" i="105"/>
  <c r="AA15" i="105" s="1"/>
  <c r="P5" i="105"/>
  <c r="P3" i="105" s="1"/>
  <c r="N5" i="105"/>
  <c r="L5" i="105"/>
  <c r="J5" i="105"/>
  <c r="H5" i="105"/>
  <c r="F5" i="105"/>
  <c r="E5" i="105"/>
  <c r="D5" i="105"/>
  <c r="AA4" i="105"/>
  <c r="P4" i="105"/>
  <c r="N4" i="105"/>
  <c r="L4" i="105"/>
  <c r="J4" i="105"/>
  <c r="H4" i="105"/>
  <c r="H3" i="105" s="1"/>
  <c r="G4" i="105"/>
  <c r="F4" i="105"/>
  <c r="D4" i="105" s="1"/>
  <c r="AA3" i="105"/>
  <c r="N3" i="105"/>
  <c r="L3" i="105"/>
  <c r="J3" i="105"/>
  <c r="I7" i="101"/>
  <c r="H7" i="101" s="1"/>
  <c r="I8" i="101"/>
  <c r="H8" i="101" s="1"/>
  <c r="I9" i="101"/>
  <c r="H9" i="101" s="1"/>
  <c r="I10" i="101"/>
  <c r="H10" i="101" s="1"/>
  <c r="I11" i="101"/>
  <c r="H11" i="101" s="1"/>
  <c r="I12" i="101"/>
  <c r="H12" i="101" s="1"/>
  <c r="I13" i="101"/>
  <c r="H13" i="101" s="1"/>
  <c r="I14" i="101"/>
  <c r="H14" i="101" s="1"/>
  <c r="I15" i="101"/>
  <c r="H15" i="101" s="1"/>
  <c r="I16" i="101"/>
  <c r="H16" i="101" s="1"/>
  <c r="I17" i="101"/>
  <c r="H17" i="101" s="1"/>
  <c r="E8" i="104"/>
  <c r="E5" i="104"/>
  <c r="P5" i="104"/>
  <c r="E7" i="104"/>
  <c r="F8" i="104"/>
  <c r="F7" i="104" s="1"/>
  <c r="G8" i="104"/>
  <c r="E9" i="104"/>
  <c r="E6" i="104" s="1"/>
  <c r="F9" i="104"/>
  <c r="F6" i="104" s="1"/>
  <c r="G9" i="104"/>
  <c r="E11" i="104"/>
  <c r="E10" i="104" s="1"/>
  <c r="F11" i="104"/>
  <c r="F10" i="104" s="1"/>
  <c r="G11" i="104"/>
  <c r="I11" i="104"/>
  <c r="J11" i="104"/>
  <c r="M11" i="104"/>
  <c r="N11" i="104"/>
  <c r="D12" i="104"/>
  <c r="E12" i="104"/>
  <c r="F12" i="104"/>
  <c r="G12" i="104"/>
  <c r="E14" i="104"/>
  <c r="E13" i="104" s="1"/>
  <c r="F14" i="104"/>
  <c r="F13" i="104" s="1"/>
  <c r="G14" i="104"/>
  <c r="D15" i="104"/>
  <c r="E15" i="104"/>
  <c r="F15" i="104"/>
  <c r="G15" i="104"/>
  <c r="E17" i="104"/>
  <c r="D17" i="104" s="1"/>
  <c r="F17" i="104"/>
  <c r="F16" i="104" s="1"/>
  <c r="G17" i="104"/>
  <c r="D18" i="104"/>
  <c r="E18" i="104"/>
  <c r="F18" i="104"/>
  <c r="G18" i="104"/>
  <c r="P18" i="104"/>
  <c r="I24" i="104"/>
  <c r="J24" i="104"/>
  <c r="M24" i="104"/>
  <c r="N24" i="104"/>
  <c r="M25" i="104"/>
  <c r="B19" i="106" l="1"/>
  <c r="C4" i="106"/>
  <c r="B5" i="106"/>
  <c r="J4" i="106"/>
  <c r="T4" i="106" s="1"/>
  <c r="C5" i="106"/>
  <c r="D19" i="106"/>
  <c r="B7" i="106"/>
  <c r="E19" i="106"/>
  <c r="C21" i="106"/>
  <c r="F19" i="106"/>
  <c r="G19" i="106"/>
  <c r="B8" i="106"/>
  <c r="G3" i="105"/>
  <c r="E3" i="105"/>
  <c r="C18" i="105"/>
  <c r="I4" i="105"/>
  <c r="G9" i="105"/>
  <c r="C9" i="105" s="1"/>
  <c r="I5" i="105"/>
  <c r="M4" i="105"/>
  <c r="M3" i="105" s="1"/>
  <c r="C8" i="105"/>
  <c r="F3" i="105"/>
  <c r="D3" i="105" s="1"/>
  <c r="O4" i="105"/>
  <c r="O3" i="105" s="1"/>
  <c r="G5" i="105"/>
  <c r="C5" i="105" s="1"/>
  <c r="K4" i="105"/>
  <c r="K3" i="105" s="1"/>
  <c r="G6" i="105"/>
  <c r="C6" i="105" s="1"/>
  <c r="G12" i="105"/>
  <c r="C12" i="105" s="1"/>
  <c r="D13" i="104"/>
  <c r="G13" i="104"/>
  <c r="D6" i="104"/>
  <c r="G6" i="104"/>
  <c r="D7" i="104"/>
  <c r="G7" i="104"/>
  <c r="G10" i="104"/>
  <c r="D10" i="104"/>
  <c r="E16" i="104"/>
  <c r="D11" i="104"/>
  <c r="D8" i="104"/>
  <c r="D9" i="104"/>
  <c r="F5" i="104"/>
  <c r="F4" i="104" s="1"/>
  <c r="D14" i="104"/>
  <c r="C19" i="106" l="1"/>
  <c r="T19" i="106"/>
  <c r="B4" i="106"/>
  <c r="I3" i="105"/>
  <c r="C3" i="105"/>
  <c r="C4" i="105"/>
  <c r="G16" i="104"/>
  <c r="D16" i="104"/>
  <c r="G5" i="104"/>
  <c r="E4" i="104"/>
  <c r="D5" i="104"/>
  <c r="G4" i="104" l="1"/>
  <c r="D4" i="104"/>
  <c r="O61" i="103" l="1"/>
  <c r="P61" i="103"/>
  <c r="D61" i="103"/>
  <c r="AE9" i="103"/>
  <c r="AE10" i="103"/>
  <c r="AE11" i="103"/>
  <c r="AE12" i="103"/>
  <c r="AE13" i="103"/>
  <c r="AE14" i="103"/>
  <c r="AE15" i="103"/>
  <c r="AE16" i="103"/>
  <c r="AE17" i="103"/>
  <c r="AE18" i="103"/>
  <c r="AE19" i="103"/>
  <c r="AE20" i="103"/>
  <c r="AE21" i="103"/>
  <c r="AE22" i="103"/>
  <c r="AE23" i="103"/>
  <c r="AE24" i="103"/>
  <c r="AE25" i="103"/>
  <c r="B8" i="103" l="1"/>
  <c r="G26" i="103"/>
  <c r="H26" i="103"/>
  <c r="I26" i="103"/>
  <c r="J26" i="103"/>
  <c r="K26" i="103"/>
  <c r="L26" i="103"/>
  <c r="M26" i="103"/>
  <c r="N26" i="103"/>
  <c r="F35" i="102"/>
  <c r="F36" i="102"/>
  <c r="D32" i="102"/>
  <c r="D36" i="102"/>
  <c r="D35" i="102"/>
  <c r="G7" i="102"/>
  <c r="G6" i="102"/>
  <c r="F6" i="102"/>
  <c r="E6" i="102"/>
  <c r="C6" i="102"/>
  <c r="B6" i="102"/>
  <c r="D27" i="83" l="1"/>
  <c r="I89" i="75"/>
  <c r="M23" i="75"/>
  <c r="I11" i="102"/>
  <c r="H6" i="102"/>
  <c r="I6" i="102"/>
  <c r="J6" i="102"/>
  <c r="J7" i="102"/>
  <c r="H8" i="102"/>
  <c r="I8" i="102"/>
  <c r="J8" i="102"/>
  <c r="H9" i="102"/>
  <c r="I9" i="102"/>
  <c r="J9" i="102"/>
  <c r="H10" i="102"/>
  <c r="I10" i="102"/>
  <c r="J10" i="102"/>
  <c r="H11" i="102"/>
  <c r="J12" i="102"/>
  <c r="J13" i="102"/>
  <c r="C17" i="102"/>
  <c r="F17" i="102"/>
  <c r="I19" i="102"/>
  <c r="I20" i="102"/>
  <c r="I21" i="102"/>
  <c r="I22" i="102"/>
  <c r="I23" i="102"/>
  <c r="I24" i="102"/>
  <c r="I25" i="102"/>
  <c r="I26" i="102"/>
  <c r="I27" i="102"/>
  <c r="F32" i="102"/>
  <c r="H32" i="102" s="1"/>
  <c r="H33" i="102"/>
  <c r="H34" i="102"/>
  <c r="H35" i="102"/>
  <c r="H36" i="102"/>
  <c r="H37" i="102"/>
  <c r="H38" i="102"/>
  <c r="H39" i="102"/>
  <c r="H40" i="102"/>
  <c r="G8" i="103"/>
  <c r="H8" i="103"/>
  <c r="I8" i="103"/>
  <c r="E8" i="103" s="1"/>
  <c r="J8" i="103"/>
  <c r="K8" i="103"/>
  <c r="L8" i="103"/>
  <c r="M8" i="103"/>
  <c r="N8" i="103"/>
  <c r="V8" i="103"/>
  <c r="W8" i="103"/>
  <c r="X8" i="103"/>
  <c r="Y8" i="103"/>
  <c r="AA8" i="103"/>
  <c r="AB8" i="103"/>
  <c r="AC8" i="103"/>
  <c r="AD8" i="103"/>
  <c r="AF8" i="103"/>
  <c r="AG8" i="103"/>
  <c r="AH8" i="103"/>
  <c r="AI8" i="103"/>
  <c r="AK8" i="103"/>
  <c r="AL8" i="103"/>
  <c r="AM8" i="103"/>
  <c r="AN8" i="103"/>
  <c r="E9" i="103"/>
  <c r="B9" i="103" s="1"/>
  <c r="F9" i="103"/>
  <c r="C9" i="103" s="1"/>
  <c r="Q9" i="103"/>
  <c r="R9" i="103"/>
  <c r="S9" i="103"/>
  <c r="T9" i="103"/>
  <c r="U9" i="103"/>
  <c r="O9" i="103" s="1"/>
  <c r="Z9" i="103"/>
  <c r="AJ9" i="103"/>
  <c r="E10" i="103"/>
  <c r="B10" i="103" s="1"/>
  <c r="F10" i="103"/>
  <c r="C10" i="103" s="1"/>
  <c r="Q10" i="103"/>
  <c r="R10" i="103"/>
  <c r="S10" i="103"/>
  <c r="T10" i="103"/>
  <c r="U10" i="103"/>
  <c r="Z10" i="103"/>
  <c r="AJ10" i="103"/>
  <c r="E11" i="103"/>
  <c r="B11" i="103" s="1"/>
  <c r="F11" i="103"/>
  <c r="C11" i="103" s="1"/>
  <c r="Q11" i="103"/>
  <c r="R11" i="103"/>
  <c r="S11" i="103"/>
  <c r="T11" i="103"/>
  <c r="U11" i="103"/>
  <c r="Z11" i="103"/>
  <c r="AJ11" i="103"/>
  <c r="E12" i="103"/>
  <c r="B12" i="103" s="1"/>
  <c r="F12" i="103"/>
  <c r="C12" i="103" s="1"/>
  <c r="Q12" i="103"/>
  <c r="R12" i="103"/>
  <c r="S12" i="103"/>
  <c r="T12" i="103"/>
  <c r="U12" i="103"/>
  <c r="Z12" i="103"/>
  <c r="AJ12" i="103"/>
  <c r="E13" i="103"/>
  <c r="B13" i="103" s="1"/>
  <c r="F13" i="103"/>
  <c r="C13" i="103" s="1"/>
  <c r="Q13" i="103"/>
  <c r="R13" i="103"/>
  <c r="S13" i="103"/>
  <c r="T13" i="103"/>
  <c r="U13" i="103"/>
  <c r="O13" i="103" s="1"/>
  <c r="Z13" i="103"/>
  <c r="AJ13" i="103"/>
  <c r="E14" i="103"/>
  <c r="B14" i="103" s="1"/>
  <c r="F14" i="103"/>
  <c r="C14" i="103" s="1"/>
  <c r="Q14" i="103"/>
  <c r="R14" i="103"/>
  <c r="S14" i="103"/>
  <c r="T14" i="103"/>
  <c r="U14" i="103"/>
  <c r="Z14" i="103"/>
  <c r="AJ14" i="103"/>
  <c r="E15" i="103"/>
  <c r="B15" i="103" s="1"/>
  <c r="F15" i="103"/>
  <c r="C15" i="103" s="1"/>
  <c r="Q15" i="103"/>
  <c r="R15" i="103"/>
  <c r="S15" i="103"/>
  <c r="T15" i="103"/>
  <c r="U15" i="103"/>
  <c r="Z15" i="103"/>
  <c r="AJ15" i="103"/>
  <c r="E16" i="103"/>
  <c r="B16" i="103" s="1"/>
  <c r="F16" i="103"/>
  <c r="C16" i="103" s="1"/>
  <c r="Q16" i="103"/>
  <c r="R16" i="103"/>
  <c r="S16" i="103"/>
  <c r="T16" i="103"/>
  <c r="U16" i="103"/>
  <c r="Z16" i="103"/>
  <c r="AJ16" i="103"/>
  <c r="E17" i="103"/>
  <c r="B17" i="103" s="1"/>
  <c r="F17" i="103"/>
  <c r="C17" i="103" s="1"/>
  <c r="Q17" i="103"/>
  <c r="R17" i="103"/>
  <c r="S17" i="103"/>
  <c r="T17" i="103"/>
  <c r="U17" i="103"/>
  <c r="O17" i="103" s="1"/>
  <c r="Z17" i="103"/>
  <c r="AJ17" i="103"/>
  <c r="E18" i="103"/>
  <c r="B18" i="103" s="1"/>
  <c r="F18" i="103"/>
  <c r="C18" i="103" s="1"/>
  <c r="Q18" i="103"/>
  <c r="R18" i="103"/>
  <c r="S18" i="103"/>
  <c r="T18" i="103"/>
  <c r="U18" i="103"/>
  <c r="Z18" i="103"/>
  <c r="AJ18" i="103"/>
  <c r="E19" i="103"/>
  <c r="B19" i="103" s="1"/>
  <c r="F19" i="103"/>
  <c r="C19" i="103" s="1"/>
  <c r="Q19" i="103"/>
  <c r="R19" i="103"/>
  <c r="S19" i="103"/>
  <c r="T19" i="103"/>
  <c r="U19" i="103"/>
  <c r="Z19" i="103"/>
  <c r="AJ19" i="103"/>
  <c r="E20" i="103"/>
  <c r="B20" i="103" s="1"/>
  <c r="F20" i="103"/>
  <c r="C20" i="103" s="1"/>
  <c r="Q20" i="103"/>
  <c r="R20" i="103"/>
  <c r="S20" i="103"/>
  <c r="T20" i="103"/>
  <c r="U20" i="103"/>
  <c r="Z20" i="103"/>
  <c r="AJ20" i="103"/>
  <c r="E21" i="103"/>
  <c r="B21" i="103" s="1"/>
  <c r="F21" i="103"/>
  <c r="C21" i="103" s="1"/>
  <c r="Q21" i="103"/>
  <c r="R21" i="103"/>
  <c r="S21" i="103"/>
  <c r="T21" i="103"/>
  <c r="U21" i="103"/>
  <c r="O21" i="103" s="1"/>
  <c r="Z21" i="103"/>
  <c r="AJ21" i="103"/>
  <c r="E22" i="103"/>
  <c r="B22" i="103" s="1"/>
  <c r="F22" i="103"/>
  <c r="C22" i="103" s="1"/>
  <c r="Q22" i="103"/>
  <c r="R22" i="103"/>
  <c r="S22" i="103"/>
  <c r="T22" i="103"/>
  <c r="U22" i="103"/>
  <c r="Z22" i="103"/>
  <c r="AJ22" i="103"/>
  <c r="E23" i="103"/>
  <c r="B23" i="103" s="1"/>
  <c r="F23" i="103"/>
  <c r="C23" i="103" s="1"/>
  <c r="Q23" i="103"/>
  <c r="R23" i="103"/>
  <c r="S23" i="103"/>
  <c r="T23" i="103"/>
  <c r="U23" i="103"/>
  <c r="Z23" i="103"/>
  <c r="AJ23" i="103"/>
  <c r="E24" i="103"/>
  <c r="B24" i="103" s="1"/>
  <c r="F24" i="103"/>
  <c r="C24" i="103" s="1"/>
  <c r="Q24" i="103"/>
  <c r="R24" i="103"/>
  <c r="S24" i="103"/>
  <c r="T24" i="103"/>
  <c r="U24" i="103"/>
  <c r="Z24" i="103"/>
  <c r="AJ24" i="103"/>
  <c r="E25" i="103"/>
  <c r="B25" i="103" s="1"/>
  <c r="F25" i="103"/>
  <c r="C25" i="103" s="1"/>
  <c r="Q25" i="103"/>
  <c r="R25" i="103"/>
  <c r="S25" i="103"/>
  <c r="T25" i="103"/>
  <c r="U25" i="103"/>
  <c r="O25" i="103" s="1"/>
  <c r="Z25" i="103"/>
  <c r="AJ25" i="103"/>
  <c r="E26" i="103"/>
  <c r="B26" i="103" s="1"/>
  <c r="F26" i="103"/>
  <c r="V26" i="103"/>
  <c r="W26" i="103"/>
  <c r="X26" i="103"/>
  <c r="Y26" i="103"/>
  <c r="AA26" i="103"/>
  <c r="AB26" i="103"/>
  <c r="AC26" i="103"/>
  <c r="AD26" i="103"/>
  <c r="AF26" i="103"/>
  <c r="AG26" i="103"/>
  <c r="AH26" i="103"/>
  <c r="AI26" i="103"/>
  <c r="AK26" i="103"/>
  <c r="AL26" i="103"/>
  <c r="AM26" i="103"/>
  <c r="AN26" i="103"/>
  <c r="E27" i="103"/>
  <c r="B27" i="103" s="1"/>
  <c r="F27" i="103"/>
  <c r="C27" i="103" s="1"/>
  <c r="Q27" i="103"/>
  <c r="R27" i="103"/>
  <c r="S27" i="103"/>
  <c r="T27" i="103"/>
  <c r="U27" i="103"/>
  <c r="Z27" i="103"/>
  <c r="AE27" i="103"/>
  <c r="AJ27" i="103"/>
  <c r="E28" i="103"/>
  <c r="B28" i="103" s="1"/>
  <c r="F28" i="103"/>
  <c r="C28" i="103" s="1"/>
  <c r="Q28" i="103"/>
  <c r="R28" i="103"/>
  <c r="S28" i="103"/>
  <c r="T28" i="103"/>
  <c r="U28" i="103"/>
  <c r="Z28" i="103"/>
  <c r="AE28" i="103"/>
  <c r="AJ28" i="103"/>
  <c r="E29" i="103"/>
  <c r="B29" i="103" s="1"/>
  <c r="F29" i="103"/>
  <c r="C29" i="103" s="1"/>
  <c r="Q29" i="103"/>
  <c r="R29" i="103"/>
  <c r="S29" i="103"/>
  <c r="T29" i="103"/>
  <c r="U29" i="103"/>
  <c r="Z29" i="103"/>
  <c r="AE29" i="103"/>
  <c r="AJ29" i="103"/>
  <c r="E30" i="103"/>
  <c r="B30" i="103" s="1"/>
  <c r="F30" i="103"/>
  <c r="C30" i="103" s="1"/>
  <c r="Q30" i="103"/>
  <c r="R30" i="103"/>
  <c r="S30" i="103"/>
  <c r="T30" i="103"/>
  <c r="U30" i="103"/>
  <c r="Z30" i="103"/>
  <c r="AE30" i="103"/>
  <c r="AJ30" i="103"/>
  <c r="E31" i="103"/>
  <c r="B31" i="103" s="1"/>
  <c r="F31" i="103"/>
  <c r="C31" i="103" s="1"/>
  <c r="Q31" i="103"/>
  <c r="R31" i="103"/>
  <c r="S31" i="103"/>
  <c r="T31" i="103"/>
  <c r="U31" i="103"/>
  <c r="Z31" i="103"/>
  <c r="AE31" i="103"/>
  <c r="AJ31" i="103"/>
  <c r="E32" i="103"/>
  <c r="B32" i="103" s="1"/>
  <c r="F32" i="103"/>
  <c r="C32" i="103" s="1"/>
  <c r="Q32" i="103"/>
  <c r="R32" i="103"/>
  <c r="S32" i="103"/>
  <c r="T32" i="103"/>
  <c r="U32" i="103"/>
  <c r="Z32" i="103"/>
  <c r="AE32" i="103"/>
  <c r="AJ32" i="103"/>
  <c r="E33" i="103"/>
  <c r="B33" i="103" s="1"/>
  <c r="F33" i="103"/>
  <c r="C33" i="103" s="1"/>
  <c r="Q33" i="103"/>
  <c r="R33" i="103"/>
  <c r="S33" i="103"/>
  <c r="T33" i="103"/>
  <c r="U33" i="103"/>
  <c r="Z33" i="103"/>
  <c r="AE33" i="103"/>
  <c r="AJ33" i="103"/>
  <c r="E34" i="103"/>
  <c r="B34" i="103" s="1"/>
  <c r="F34" i="103"/>
  <c r="C34" i="103" s="1"/>
  <c r="Q34" i="103"/>
  <c r="R34" i="103"/>
  <c r="S34" i="103"/>
  <c r="T34" i="103"/>
  <c r="U34" i="103"/>
  <c r="Z34" i="103"/>
  <c r="AE34" i="103"/>
  <c r="AJ34" i="103"/>
  <c r="E35" i="103"/>
  <c r="B35" i="103" s="1"/>
  <c r="F35" i="103"/>
  <c r="C35" i="103" s="1"/>
  <c r="Q35" i="103"/>
  <c r="R35" i="103"/>
  <c r="S35" i="103"/>
  <c r="T35" i="103"/>
  <c r="U35" i="103"/>
  <c r="Z35" i="103"/>
  <c r="AE35" i="103"/>
  <c r="AJ35" i="103"/>
  <c r="E36" i="103"/>
  <c r="B36" i="103" s="1"/>
  <c r="F36" i="103"/>
  <c r="C36" i="103" s="1"/>
  <c r="Q36" i="103"/>
  <c r="R36" i="103"/>
  <c r="S36" i="103"/>
  <c r="T36" i="103"/>
  <c r="U36" i="103"/>
  <c r="Z36" i="103"/>
  <c r="AE36" i="103"/>
  <c r="AJ36" i="103"/>
  <c r="E37" i="103"/>
  <c r="B37" i="103" s="1"/>
  <c r="F37" i="103"/>
  <c r="C37" i="103" s="1"/>
  <c r="Q37" i="103"/>
  <c r="R37" i="103"/>
  <c r="S37" i="103"/>
  <c r="T37" i="103"/>
  <c r="U37" i="103"/>
  <c r="Z37" i="103"/>
  <c r="AE37" i="103"/>
  <c r="AJ37" i="103"/>
  <c r="G38" i="103"/>
  <c r="H38" i="103"/>
  <c r="I38" i="103"/>
  <c r="E38" i="103" s="1"/>
  <c r="J38" i="103"/>
  <c r="K38" i="103"/>
  <c r="L38" i="103"/>
  <c r="M38" i="103"/>
  <c r="N38" i="103"/>
  <c r="V38" i="103"/>
  <c r="W38" i="103"/>
  <c r="X38" i="103"/>
  <c r="Y38" i="103"/>
  <c r="AA38" i="103"/>
  <c r="AB38" i="103"/>
  <c r="AC38" i="103"/>
  <c r="AD38" i="103"/>
  <c r="AF38" i="103"/>
  <c r="AG38" i="103"/>
  <c r="AH38" i="103"/>
  <c r="AI38" i="103"/>
  <c r="AK38" i="103"/>
  <c r="AL38" i="103"/>
  <c r="AM38" i="103"/>
  <c r="AN38" i="103"/>
  <c r="E39" i="103"/>
  <c r="B39" i="103" s="1"/>
  <c r="F39" i="103"/>
  <c r="C39" i="103" s="1"/>
  <c r="Q39" i="103"/>
  <c r="R39" i="103"/>
  <c r="S39" i="103"/>
  <c r="T39" i="103"/>
  <c r="U39" i="103"/>
  <c r="Z39" i="103"/>
  <c r="AE39" i="103"/>
  <c r="AJ39" i="103"/>
  <c r="E40" i="103"/>
  <c r="B40" i="103" s="1"/>
  <c r="F40" i="103"/>
  <c r="C40" i="103" s="1"/>
  <c r="Q40" i="103"/>
  <c r="R40" i="103"/>
  <c r="S40" i="103"/>
  <c r="T40" i="103"/>
  <c r="U40" i="103"/>
  <c r="Z40" i="103"/>
  <c r="AE40" i="103"/>
  <c r="AJ40" i="103"/>
  <c r="E41" i="103"/>
  <c r="B41" i="103" s="1"/>
  <c r="F41" i="103"/>
  <c r="C41" i="103" s="1"/>
  <c r="Q41" i="103"/>
  <c r="R41" i="103"/>
  <c r="S41" i="103"/>
  <c r="T41" i="103"/>
  <c r="U41" i="103"/>
  <c r="Z41" i="103"/>
  <c r="AE41" i="103"/>
  <c r="AJ41" i="103"/>
  <c r="E42" i="103"/>
  <c r="B42" i="103" s="1"/>
  <c r="F42" i="103"/>
  <c r="C42" i="103" s="1"/>
  <c r="Q42" i="103"/>
  <c r="R42" i="103"/>
  <c r="S42" i="103"/>
  <c r="T42" i="103"/>
  <c r="U42" i="103"/>
  <c r="Z42" i="103"/>
  <c r="AE42" i="103"/>
  <c r="AJ42" i="103"/>
  <c r="C43" i="103"/>
  <c r="E43" i="103"/>
  <c r="B43" i="103" s="1"/>
  <c r="F43" i="103"/>
  <c r="Q43" i="103"/>
  <c r="R43" i="103"/>
  <c r="S43" i="103"/>
  <c r="T43" i="103"/>
  <c r="U43" i="103"/>
  <c r="Z43" i="103"/>
  <c r="AE43" i="103"/>
  <c r="AJ43" i="103"/>
  <c r="C44" i="103"/>
  <c r="E44" i="103"/>
  <c r="B44" i="103" s="1"/>
  <c r="F44" i="103"/>
  <c r="Q44" i="103"/>
  <c r="R44" i="103"/>
  <c r="S44" i="103"/>
  <c r="T44" i="103"/>
  <c r="U44" i="103"/>
  <c r="Z44" i="103"/>
  <c r="AE44" i="103"/>
  <c r="AJ44" i="103"/>
  <c r="E45" i="103"/>
  <c r="B45" i="103" s="1"/>
  <c r="F45" i="103"/>
  <c r="C45" i="103" s="1"/>
  <c r="Q45" i="103"/>
  <c r="R45" i="103"/>
  <c r="S45" i="103"/>
  <c r="T45" i="103"/>
  <c r="U45" i="103"/>
  <c r="Z45" i="103"/>
  <c r="AE45" i="103"/>
  <c r="AJ45" i="103"/>
  <c r="E46" i="103"/>
  <c r="B46" i="103" s="1"/>
  <c r="F46" i="103"/>
  <c r="C46" i="103" s="1"/>
  <c r="Q46" i="103"/>
  <c r="R46" i="103"/>
  <c r="S46" i="103"/>
  <c r="T46" i="103"/>
  <c r="U46" i="103"/>
  <c r="Z46" i="103"/>
  <c r="AE46" i="103"/>
  <c r="AJ46" i="103"/>
  <c r="E47" i="103"/>
  <c r="B47" i="103" s="1"/>
  <c r="F47" i="103"/>
  <c r="C47" i="103" s="1"/>
  <c r="Q47" i="103"/>
  <c r="R47" i="103"/>
  <c r="S47" i="103"/>
  <c r="T47" i="103"/>
  <c r="U47" i="103"/>
  <c r="Z47" i="103"/>
  <c r="AE47" i="103"/>
  <c r="AJ47" i="103"/>
  <c r="E48" i="103"/>
  <c r="B48" i="103" s="1"/>
  <c r="F48" i="103"/>
  <c r="C48" i="103" s="1"/>
  <c r="Q48" i="103"/>
  <c r="R48" i="103"/>
  <c r="S48" i="103"/>
  <c r="T48" i="103"/>
  <c r="U48" i="103"/>
  <c r="Z48" i="103"/>
  <c r="AE48" i="103"/>
  <c r="AJ48" i="103"/>
  <c r="E49" i="103"/>
  <c r="B49" i="103" s="1"/>
  <c r="F49" i="103"/>
  <c r="C49" i="103" s="1"/>
  <c r="Q49" i="103"/>
  <c r="R49" i="103"/>
  <c r="S49" i="103"/>
  <c r="T49" i="103"/>
  <c r="U49" i="103"/>
  <c r="Z49" i="103"/>
  <c r="AE49" i="103"/>
  <c r="AJ49" i="103"/>
  <c r="E50" i="103"/>
  <c r="B50" i="103" s="1"/>
  <c r="F50" i="103"/>
  <c r="C50" i="103" s="1"/>
  <c r="Q50" i="103"/>
  <c r="R50" i="103"/>
  <c r="S50" i="103"/>
  <c r="T50" i="103"/>
  <c r="U50" i="103"/>
  <c r="Z50" i="103"/>
  <c r="AE50" i="103"/>
  <c r="AJ50" i="103"/>
  <c r="E51" i="103"/>
  <c r="B51" i="103" s="1"/>
  <c r="F51" i="103"/>
  <c r="C51" i="103" s="1"/>
  <c r="Q51" i="103"/>
  <c r="R51" i="103"/>
  <c r="S51" i="103"/>
  <c r="T51" i="103"/>
  <c r="U51" i="103"/>
  <c r="Z51" i="103"/>
  <c r="AE51" i="103"/>
  <c r="AJ51" i="103"/>
  <c r="E52" i="103"/>
  <c r="B52" i="103" s="1"/>
  <c r="F52" i="103"/>
  <c r="C52" i="103" s="1"/>
  <c r="Q52" i="103"/>
  <c r="R52" i="103"/>
  <c r="S52" i="103"/>
  <c r="T52" i="103"/>
  <c r="U52" i="103"/>
  <c r="Z52" i="103"/>
  <c r="AE52" i="103"/>
  <c r="AJ52" i="103"/>
  <c r="E53" i="103"/>
  <c r="B53" i="103" s="1"/>
  <c r="F53" i="103"/>
  <c r="C53" i="103" s="1"/>
  <c r="Q53" i="103"/>
  <c r="R53" i="103"/>
  <c r="S53" i="103"/>
  <c r="T53" i="103"/>
  <c r="U53" i="103"/>
  <c r="Z53" i="103"/>
  <c r="AE53" i="103"/>
  <c r="AJ53" i="103"/>
  <c r="E54" i="103"/>
  <c r="B54" i="103" s="1"/>
  <c r="F54" i="103"/>
  <c r="C54" i="103" s="1"/>
  <c r="Q54" i="103"/>
  <c r="R54" i="103"/>
  <c r="S54" i="103"/>
  <c r="T54" i="103"/>
  <c r="U54" i="103"/>
  <c r="Z54" i="103"/>
  <c r="AE54" i="103"/>
  <c r="AJ54" i="103"/>
  <c r="E55" i="103"/>
  <c r="B55" i="103" s="1"/>
  <c r="F55" i="103"/>
  <c r="C55" i="103" s="1"/>
  <c r="O55" i="103"/>
  <c r="D55" i="103" s="1"/>
  <c r="Q55" i="103"/>
  <c r="R55" i="103"/>
  <c r="S55" i="103"/>
  <c r="T55" i="103"/>
  <c r="U55" i="103"/>
  <c r="Z55" i="103"/>
  <c r="AE55" i="103"/>
  <c r="AJ55" i="103"/>
  <c r="E56" i="103"/>
  <c r="B56" i="103" s="1"/>
  <c r="F56" i="103"/>
  <c r="C56" i="103" s="1"/>
  <c r="Q56" i="103"/>
  <c r="R56" i="103"/>
  <c r="S56" i="103"/>
  <c r="T56" i="103"/>
  <c r="U56" i="103"/>
  <c r="Z56" i="103"/>
  <c r="AE56" i="103"/>
  <c r="AJ56" i="103"/>
  <c r="E57" i="103"/>
  <c r="B57" i="103" s="1"/>
  <c r="F57" i="103"/>
  <c r="C57" i="103" s="1"/>
  <c r="Q57" i="103"/>
  <c r="R57" i="103"/>
  <c r="S57" i="103"/>
  <c r="T57" i="103"/>
  <c r="U57" i="103"/>
  <c r="Z57" i="103"/>
  <c r="AE57" i="103"/>
  <c r="AJ57" i="103"/>
  <c r="B58" i="103"/>
  <c r="E58" i="103"/>
  <c r="F58" i="103"/>
  <c r="C58" i="103" s="1"/>
  <c r="Q58" i="103"/>
  <c r="R58" i="103"/>
  <c r="P58" i="103" s="1"/>
  <c r="S58" i="103"/>
  <c r="T58" i="103"/>
  <c r="U58" i="103"/>
  <c r="Z58" i="103"/>
  <c r="AE58" i="103"/>
  <c r="AJ58" i="103"/>
  <c r="G59" i="103"/>
  <c r="H59" i="103"/>
  <c r="I59" i="103"/>
  <c r="J59" i="103"/>
  <c r="K59" i="103"/>
  <c r="L59" i="103"/>
  <c r="M59" i="103"/>
  <c r="N59" i="103"/>
  <c r="V59" i="103"/>
  <c r="W59" i="103"/>
  <c r="X59" i="103"/>
  <c r="Y59" i="103"/>
  <c r="AA59" i="103"/>
  <c r="AB59" i="103"/>
  <c r="AC59" i="103"/>
  <c r="AD59" i="103"/>
  <c r="AF59" i="103"/>
  <c r="AG59" i="103"/>
  <c r="AH59" i="103"/>
  <c r="AI59" i="103"/>
  <c r="AE59" i="103" s="1"/>
  <c r="AK59" i="103"/>
  <c r="AL59" i="103"/>
  <c r="AM59" i="103"/>
  <c r="AN59" i="103"/>
  <c r="E60" i="103"/>
  <c r="B60" i="103" s="1"/>
  <c r="F60" i="103"/>
  <c r="C60" i="103" s="1"/>
  <c r="Q60" i="103"/>
  <c r="R60" i="103"/>
  <c r="S60" i="103"/>
  <c r="T60" i="103"/>
  <c r="U60" i="103"/>
  <c r="Z60" i="103"/>
  <c r="AE60" i="103"/>
  <c r="AJ60" i="103"/>
  <c r="E61" i="103"/>
  <c r="B61" i="103" s="1"/>
  <c r="F61" i="103"/>
  <c r="C61" i="103" s="1"/>
  <c r="Q61" i="103"/>
  <c r="R61" i="103"/>
  <c r="S61" i="103"/>
  <c r="T61" i="103"/>
  <c r="U61" i="103"/>
  <c r="Z61" i="103"/>
  <c r="AE61" i="103"/>
  <c r="AJ61" i="103"/>
  <c r="E62" i="103"/>
  <c r="B62" i="103" s="1"/>
  <c r="F62" i="103"/>
  <c r="C62" i="103" s="1"/>
  <c r="Q62" i="103"/>
  <c r="R62" i="103"/>
  <c r="S62" i="103"/>
  <c r="T62" i="103"/>
  <c r="U62" i="103"/>
  <c r="Z62" i="103"/>
  <c r="AE62" i="103"/>
  <c r="AJ62" i="103"/>
  <c r="E63" i="103"/>
  <c r="B63" i="103" s="1"/>
  <c r="F63" i="103"/>
  <c r="C63" i="103" s="1"/>
  <c r="O63" i="103"/>
  <c r="D63" i="103" s="1"/>
  <c r="Q63" i="103"/>
  <c r="R63" i="103"/>
  <c r="S63" i="103"/>
  <c r="T63" i="103"/>
  <c r="U63" i="103"/>
  <c r="Z63" i="103"/>
  <c r="AE63" i="103"/>
  <c r="AJ63" i="103"/>
  <c r="E64" i="103"/>
  <c r="B64" i="103" s="1"/>
  <c r="F64" i="103"/>
  <c r="C64" i="103" s="1"/>
  <c r="Q64" i="103"/>
  <c r="R64" i="103"/>
  <c r="S64" i="103"/>
  <c r="T64" i="103"/>
  <c r="U64" i="103"/>
  <c r="Z64" i="103"/>
  <c r="AE64" i="103"/>
  <c r="AJ64" i="103"/>
  <c r="E65" i="103"/>
  <c r="B65" i="103" s="1"/>
  <c r="F65" i="103"/>
  <c r="C65" i="103" s="1"/>
  <c r="Q65" i="103"/>
  <c r="R65" i="103"/>
  <c r="S65" i="103"/>
  <c r="T65" i="103"/>
  <c r="U65" i="103"/>
  <c r="Z65" i="103"/>
  <c r="AE65" i="103"/>
  <c r="AJ65" i="103"/>
  <c r="E66" i="103"/>
  <c r="B66" i="103" s="1"/>
  <c r="F66" i="103"/>
  <c r="C66" i="103" s="1"/>
  <c r="Q66" i="103"/>
  <c r="R66" i="103"/>
  <c r="S66" i="103"/>
  <c r="T66" i="103"/>
  <c r="U66" i="103"/>
  <c r="Z66" i="103"/>
  <c r="AE66" i="103"/>
  <c r="AJ66" i="103"/>
  <c r="E67" i="103"/>
  <c r="B67" i="103" s="1"/>
  <c r="F67" i="103"/>
  <c r="C67" i="103" s="1"/>
  <c r="Q67" i="103"/>
  <c r="R67" i="103"/>
  <c r="S67" i="103"/>
  <c r="T67" i="103"/>
  <c r="U67" i="103"/>
  <c r="Z67" i="103"/>
  <c r="AE67" i="103"/>
  <c r="AJ67" i="103"/>
  <c r="E68" i="103"/>
  <c r="B68" i="103" s="1"/>
  <c r="F68" i="103"/>
  <c r="C68" i="103" s="1"/>
  <c r="Q68" i="103"/>
  <c r="R68" i="103"/>
  <c r="S68" i="103"/>
  <c r="T68" i="103"/>
  <c r="U68" i="103"/>
  <c r="Z68" i="103"/>
  <c r="AE68" i="103"/>
  <c r="AJ68" i="103"/>
  <c r="G69" i="103"/>
  <c r="E69" i="103" s="1"/>
  <c r="B69" i="103" s="1"/>
  <c r="H69" i="103"/>
  <c r="I69" i="103"/>
  <c r="J69" i="103"/>
  <c r="K69" i="103"/>
  <c r="L69" i="103"/>
  <c r="M69" i="103"/>
  <c r="N69" i="103"/>
  <c r="V69" i="103"/>
  <c r="W69" i="103"/>
  <c r="X69" i="103"/>
  <c r="Y69" i="103"/>
  <c r="AA69" i="103"/>
  <c r="AB69" i="103"/>
  <c r="AC69" i="103"/>
  <c r="AD69" i="103"/>
  <c r="AF69" i="103"/>
  <c r="AG69" i="103"/>
  <c r="AH69" i="103"/>
  <c r="AI69" i="103"/>
  <c r="AK69" i="103"/>
  <c r="AL69" i="103"/>
  <c r="AM69" i="103"/>
  <c r="AN69" i="103"/>
  <c r="E70" i="103"/>
  <c r="B70" i="103" s="1"/>
  <c r="F70" i="103"/>
  <c r="C70" i="103" s="1"/>
  <c r="Q70" i="103"/>
  <c r="R70" i="103"/>
  <c r="S70" i="103"/>
  <c r="T70" i="103"/>
  <c r="U70" i="103"/>
  <c r="Z70" i="103"/>
  <c r="AE70" i="103"/>
  <c r="AJ70" i="103"/>
  <c r="E71" i="103"/>
  <c r="B71" i="103" s="1"/>
  <c r="F71" i="103"/>
  <c r="C71" i="103" s="1"/>
  <c r="Q71" i="103"/>
  <c r="R71" i="103"/>
  <c r="S71" i="103"/>
  <c r="T71" i="103"/>
  <c r="U71" i="103"/>
  <c r="Z71" i="103"/>
  <c r="AE71" i="103"/>
  <c r="AJ71" i="103"/>
  <c r="E72" i="103"/>
  <c r="B72" i="103" s="1"/>
  <c r="F72" i="103"/>
  <c r="C72" i="103" s="1"/>
  <c r="Q72" i="103"/>
  <c r="R72" i="103"/>
  <c r="S72" i="103"/>
  <c r="T72" i="103"/>
  <c r="U72" i="103"/>
  <c r="Z72" i="103"/>
  <c r="AE72" i="103"/>
  <c r="AJ72" i="103"/>
  <c r="E73" i="103"/>
  <c r="B73" i="103" s="1"/>
  <c r="F73" i="103"/>
  <c r="C73" i="103" s="1"/>
  <c r="Q73" i="103"/>
  <c r="R73" i="103"/>
  <c r="S73" i="103"/>
  <c r="T73" i="103"/>
  <c r="U73" i="103"/>
  <c r="Z73" i="103"/>
  <c r="AE73" i="103"/>
  <c r="AJ73" i="103"/>
  <c r="E74" i="103"/>
  <c r="B74" i="103" s="1"/>
  <c r="F74" i="103"/>
  <c r="C74" i="103" s="1"/>
  <c r="Q74" i="103"/>
  <c r="R74" i="103"/>
  <c r="S74" i="103"/>
  <c r="T74" i="103"/>
  <c r="U74" i="103"/>
  <c r="Z74" i="103"/>
  <c r="AE74" i="103"/>
  <c r="AJ74" i="103"/>
  <c r="E75" i="103"/>
  <c r="B75" i="103" s="1"/>
  <c r="F75" i="103"/>
  <c r="C75" i="103" s="1"/>
  <c r="Q75" i="103"/>
  <c r="R75" i="103"/>
  <c r="S75" i="103"/>
  <c r="T75" i="103"/>
  <c r="U75" i="103"/>
  <c r="Z75" i="103"/>
  <c r="AE75" i="103"/>
  <c r="AJ75" i="103"/>
  <c r="E76" i="103"/>
  <c r="B76" i="103" s="1"/>
  <c r="F76" i="103"/>
  <c r="C76" i="103" s="1"/>
  <c r="Q76" i="103"/>
  <c r="R76" i="103"/>
  <c r="S76" i="103"/>
  <c r="T76" i="103"/>
  <c r="U76" i="103"/>
  <c r="Z76" i="103"/>
  <c r="AE76" i="103"/>
  <c r="AJ76" i="103"/>
  <c r="E77" i="103"/>
  <c r="B77" i="103" s="1"/>
  <c r="F77" i="103"/>
  <c r="C77" i="103" s="1"/>
  <c r="Q77" i="103"/>
  <c r="R77" i="103"/>
  <c r="S77" i="103"/>
  <c r="T77" i="103"/>
  <c r="U77" i="103"/>
  <c r="Z77" i="103"/>
  <c r="AE77" i="103"/>
  <c r="AJ77" i="103"/>
  <c r="E78" i="103"/>
  <c r="B78" i="103" s="1"/>
  <c r="F78" i="103"/>
  <c r="C78" i="103" s="1"/>
  <c r="Q78" i="103"/>
  <c r="R78" i="103"/>
  <c r="S78" i="103"/>
  <c r="T78" i="103"/>
  <c r="U78" i="103"/>
  <c r="Z78" i="103"/>
  <c r="AE78" i="103"/>
  <c r="AJ78" i="103"/>
  <c r="E79" i="103"/>
  <c r="B79" i="103" s="1"/>
  <c r="F79" i="103"/>
  <c r="C79" i="103" s="1"/>
  <c r="Q79" i="103"/>
  <c r="R79" i="103"/>
  <c r="S79" i="103"/>
  <c r="T79" i="103"/>
  <c r="U79" i="103"/>
  <c r="Z79" i="103"/>
  <c r="AE79" i="103"/>
  <c r="AJ79" i="103"/>
  <c r="E80" i="103"/>
  <c r="B80" i="103" s="1"/>
  <c r="F80" i="103"/>
  <c r="C80" i="103" s="1"/>
  <c r="Q80" i="103"/>
  <c r="R80" i="103"/>
  <c r="S80" i="103"/>
  <c r="T80" i="103"/>
  <c r="U80" i="103"/>
  <c r="Z80" i="103"/>
  <c r="AE80" i="103"/>
  <c r="AJ80" i="103"/>
  <c r="E81" i="103"/>
  <c r="B81" i="103" s="1"/>
  <c r="F81" i="103"/>
  <c r="C81" i="103" s="1"/>
  <c r="Q81" i="103"/>
  <c r="R81" i="103"/>
  <c r="S81" i="103"/>
  <c r="T81" i="103"/>
  <c r="U81" i="103"/>
  <c r="Z81" i="103"/>
  <c r="AE81" i="103"/>
  <c r="AJ81" i="103"/>
  <c r="E82" i="103"/>
  <c r="B82" i="103" s="1"/>
  <c r="F82" i="103"/>
  <c r="C82" i="103" s="1"/>
  <c r="Q82" i="103"/>
  <c r="R82" i="103"/>
  <c r="S82" i="103"/>
  <c r="T82" i="103"/>
  <c r="U82" i="103"/>
  <c r="Z82" i="103"/>
  <c r="AE82" i="103"/>
  <c r="AJ82" i="103"/>
  <c r="E83" i="103"/>
  <c r="B83" i="103" s="1"/>
  <c r="F83" i="103"/>
  <c r="C83" i="103" s="1"/>
  <c r="Q83" i="103"/>
  <c r="R83" i="103"/>
  <c r="S83" i="103"/>
  <c r="T83" i="103"/>
  <c r="U83" i="103"/>
  <c r="Z83" i="103"/>
  <c r="AE83" i="103"/>
  <c r="AJ83" i="103"/>
  <c r="E84" i="103"/>
  <c r="B84" i="103" s="1"/>
  <c r="F84" i="103"/>
  <c r="C84" i="103" s="1"/>
  <c r="Q84" i="103"/>
  <c r="R84" i="103"/>
  <c r="S84" i="103"/>
  <c r="T84" i="103"/>
  <c r="U84" i="103"/>
  <c r="Z84" i="103"/>
  <c r="AE84" i="103"/>
  <c r="AJ84" i="103"/>
  <c r="E85" i="103"/>
  <c r="B85" i="103" s="1"/>
  <c r="F85" i="103"/>
  <c r="C85" i="103" s="1"/>
  <c r="Q85" i="103"/>
  <c r="R85" i="103"/>
  <c r="S85" i="103"/>
  <c r="T85" i="103"/>
  <c r="U85" i="103"/>
  <c r="Z85" i="103"/>
  <c r="AE85" i="103"/>
  <c r="AJ85" i="103"/>
  <c r="E86" i="103"/>
  <c r="B86" i="103" s="1"/>
  <c r="F86" i="103"/>
  <c r="C86" i="103" s="1"/>
  <c r="Q86" i="103"/>
  <c r="R86" i="103"/>
  <c r="S86" i="103"/>
  <c r="T86" i="103"/>
  <c r="U86" i="103"/>
  <c r="Z86" i="103"/>
  <c r="AE86" i="103"/>
  <c r="AJ86" i="103"/>
  <c r="E87" i="103"/>
  <c r="B87" i="103" s="1"/>
  <c r="F87" i="103"/>
  <c r="C87" i="103" s="1"/>
  <c r="Q87" i="103"/>
  <c r="R87" i="103"/>
  <c r="P87" i="103" s="1"/>
  <c r="S87" i="103"/>
  <c r="T87" i="103"/>
  <c r="U87" i="103"/>
  <c r="Z87" i="103"/>
  <c r="AE87" i="103"/>
  <c r="AJ87" i="103"/>
  <c r="G88" i="103"/>
  <c r="E88" i="103" s="1"/>
  <c r="H88" i="103"/>
  <c r="I88" i="103"/>
  <c r="J88" i="103"/>
  <c r="K88" i="103"/>
  <c r="L88" i="103"/>
  <c r="M88" i="103"/>
  <c r="N88" i="103"/>
  <c r="V88" i="103"/>
  <c r="W88" i="103"/>
  <c r="X88" i="103"/>
  <c r="Y88" i="103"/>
  <c r="AA88" i="103"/>
  <c r="AB88" i="103"/>
  <c r="AC88" i="103"/>
  <c r="AD88" i="103"/>
  <c r="AF88" i="103"/>
  <c r="AG88" i="103"/>
  <c r="AH88" i="103"/>
  <c r="AI88" i="103"/>
  <c r="AK88" i="103"/>
  <c r="AL88" i="103"/>
  <c r="AM88" i="103"/>
  <c r="AN88" i="103"/>
  <c r="E89" i="103"/>
  <c r="B89" i="103" s="1"/>
  <c r="F89" i="103"/>
  <c r="C89" i="103" s="1"/>
  <c r="Q89" i="103"/>
  <c r="R89" i="103"/>
  <c r="S89" i="103"/>
  <c r="T89" i="103"/>
  <c r="U89" i="103"/>
  <c r="Z89" i="103"/>
  <c r="AE89" i="103"/>
  <c r="AJ89" i="103"/>
  <c r="E90" i="103"/>
  <c r="B90" i="103" s="1"/>
  <c r="F90" i="103"/>
  <c r="C90" i="103" s="1"/>
  <c r="Q90" i="103"/>
  <c r="R90" i="103"/>
  <c r="S90" i="103"/>
  <c r="T90" i="103"/>
  <c r="U90" i="103"/>
  <c r="Z90" i="103"/>
  <c r="AE90" i="103"/>
  <c r="O90" i="103" s="1"/>
  <c r="D90" i="103" s="1"/>
  <c r="AJ90" i="103"/>
  <c r="E91" i="103"/>
  <c r="B91" i="103" s="1"/>
  <c r="F91" i="103"/>
  <c r="C91" i="103" s="1"/>
  <c r="Q91" i="103"/>
  <c r="R91" i="103"/>
  <c r="S91" i="103"/>
  <c r="T91" i="103"/>
  <c r="U91" i="103"/>
  <c r="Z91" i="103"/>
  <c r="AE91" i="103"/>
  <c r="AJ91" i="103"/>
  <c r="E92" i="103"/>
  <c r="B92" i="103" s="1"/>
  <c r="F92" i="103"/>
  <c r="C92" i="103" s="1"/>
  <c r="Q92" i="103"/>
  <c r="R92" i="103"/>
  <c r="S92" i="103"/>
  <c r="T92" i="103"/>
  <c r="U92" i="103"/>
  <c r="Z92" i="103"/>
  <c r="AE92" i="103"/>
  <c r="AJ92" i="103"/>
  <c r="E93" i="103"/>
  <c r="B93" i="103" s="1"/>
  <c r="F93" i="103"/>
  <c r="C93" i="103" s="1"/>
  <c r="Q93" i="103"/>
  <c r="R93" i="103"/>
  <c r="S93" i="103"/>
  <c r="T93" i="103"/>
  <c r="U93" i="103"/>
  <c r="Z93" i="103"/>
  <c r="AE93" i="103"/>
  <c r="AJ93" i="103"/>
  <c r="E94" i="103"/>
  <c r="B94" i="103" s="1"/>
  <c r="F94" i="103"/>
  <c r="C94" i="103" s="1"/>
  <c r="Q94" i="103"/>
  <c r="R94" i="103"/>
  <c r="S94" i="103"/>
  <c r="T94" i="103"/>
  <c r="U94" i="103"/>
  <c r="Z94" i="103"/>
  <c r="AE94" i="103"/>
  <c r="AJ94" i="103"/>
  <c r="E95" i="103"/>
  <c r="B95" i="103" s="1"/>
  <c r="F95" i="103"/>
  <c r="C95" i="103" s="1"/>
  <c r="Q95" i="103"/>
  <c r="R95" i="103"/>
  <c r="S95" i="103"/>
  <c r="T95" i="103"/>
  <c r="U95" i="103"/>
  <c r="Z95" i="103"/>
  <c r="AE95" i="103"/>
  <c r="AJ95" i="103"/>
  <c r="E96" i="103"/>
  <c r="B96" i="103" s="1"/>
  <c r="F96" i="103"/>
  <c r="C96" i="103" s="1"/>
  <c r="Q96" i="103"/>
  <c r="R96" i="103"/>
  <c r="S96" i="103"/>
  <c r="T96" i="103"/>
  <c r="U96" i="103"/>
  <c r="Z96" i="103"/>
  <c r="AE96" i="103"/>
  <c r="AJ96" i="103"/>
  <c r="E97" i="103"/>
  <c r="B97" i="103" s="1"/>
  <c r="F97" i="103"/>
  <c r="C97" i="103" s="1"/>
  <c r="Q97" i="103"/>
  <c r="R97" i="103"/>
  <c r="S97" i="103"/>
  <c r="T97" i="103"/>
  <c r="U97" i="103"/>
  <c r="Z97" i="103"/>
  <c r="AE97" i="103"/>
  <c r="AJ97" i="103"/>
  <c r="E98" i="103"/>
  <c r="B98" i="103" s="1"/>
  <c r="F98" i="103"/>
  <c r="C98" i="103" s="1"/>
  <c r="Q98" i="103"/>
  <c r="R98" i="103"/>
  <c r="S98" i="103"/>
  <c r="T98" i="103"/>
  <c r="U98" i="103"/>
  <c r="Z98" i="103"/>
  <c r="AE98" i="103"/>
  <c r="AJ98" i="103"/>
  <c r="E99" i="103"/>
  <c r="B99" i="103" s="1"/>
  <c r="F99" i="103"/>
  <c r="C99" i="103" s="1"/>
  <c r="Q99" i="103"/>
  <c r="R99" i="103"/>
  <c r="S99" i="103"/>
  <c r="T99" i="103"/>
  <c r="U99" i="103"/>
  <c r="Z99" i="103"/>
  <c r="AE99" i="103"/>
  <c r="AJ99" i="103"/>
  <c r="E100" i="103"/>
  <c r="B100" i="103" s="1"/>
  <c r="F100" i="103"/>
  <c r="C100" i="103" s="1"/>
  <c r="Q100" i="103"/>
  <c r="R100" i="103"/>
  <c r="S100" i="103"/>
  <c r="T100" i="103"/>
  <c r="U100" i="103"/>
  <c r="Z100" i="103"/>
  <c r="AE100" i="103"/>
  <c r="AJ100" i="103"/>
  <c r="E101" i="103"/>
  <c r="B101" i="103" s="1"/>
  <c r="F101" i="103"/>
  <c r="C101" i="103" s="1"/>
  <c r="Q101" i="103"/>
  <c r="R101" i="103"/>
  <c r="S101" i="103"/>
  <c r="T101" i="103"/>
  <c r="U101" i="103"/>
  <c r="Z101" i="103"/>
  <c r="AE101" i="103"/>
  <c r="AJ101" i="103"/>
  <c r="E102" i="103"/>
  <c r="B102" i="103" s="1"/>
  <c r="F102" i="103"/>
  <c r="C102" i="103" s="1"/>
  <c r="Q102" i="103"/>
  <c r="R102" i="103"/>
  <c r="S102" i="103"/>
  <c r="T102" i="103"/>
  <c r="U102" i="103"/>
  <c r="Z102" i="103"/>
  <c r="AE102" i="103"/>
  <c r="AJ102" i="103"/>
  <c r="E103" i="103"/>
  <c r="B103" i="103" s="1"/>
  <c r="F103" i="103"/>
  <c r="C103" i="103" s="1"/>
  <c r="Q103" i="103"/>
  <c r="R103" i="103"/>
  <c r="S103" i="103"/>
  <c r="T103" i="103"/>
  <c r="U103" i="103"/>
  <c r="Z103" i="103"/>
  <c r="AE103" i="103"/>
  <c r="AJ103" i="103"/>
  <c r="E104" i="103"/>
  <c r="B104" i="103" s="1"/>
  <c r="F104" i="103"/>
  <c r="C104" i="103" s="1"/>
  <c r="Q104" i="103"/>
  <c r="R104" i="103"/>
  <c r="S104" i="103"/>
  <c r="T104" i="103"/>
  <c r="U104" i="103"/>
  <c r="Z104" i="103"/>
  <c r="AE104" i="103"/>
  <c r="AJ104" i="103"/>
  <c r="E105" i="103"/>
  <c r="B105" i="103" s="1"/>
  <c r="F105" i="103"/>
  <c r="C105" i="103" s="1"/>
  <c r="Q105" i="103"/>
  <c r="R105" i="103"/>
  <c r="S105" i="103"/>
  <c r="T105" i="103"/>
  <c r="U105" i="103"/>
  <c r="Z105" i="103"/>
  <c r="AE105" i="103"/>
  <c r="AJ105" i="103"/>
  <c r="E106" i="103"/>
  <c r="B106" i="103" s="1"/>
  <c r="F106" i="103"/>
  <c r="C106" i="103" s="1"/>
  <c r="Q106" i="103"/>
  <c r="R106" i="103"/>
  <c r="S106" i="103"/>
  <c r="T106" i="103"/>
  <c r="U106" i="103"/>
  <c r="Z106" i="103"/>
  <c r="AE106" i="103"/>
  <c r="AJ106" i="103"/>
  <c r="E107" i="103"/>
  <c r="B107" i="103" s="1"/>
  <c r="F107" i="103"/>
  <c r="C107" i="103" s="1"/>
  <c r="Q107" i="103"/>
  <c r="R107" i="103"/>
  <c r="S107" i="103"/>
  <c r="T107" i="103"/>
  <c r="U107" i="103"/>
  <c r="Z107" i="103"/>
  <c r="AE107" i="103"/>
  <c r="AJ107" i="103"/>
  <c r="E108" i="103"/>
  <c r="B108" i="103" s="1"/>
  <c r="F108" i="103"/>
  <c r="C108" i="103" s="1"/>
  <c r="Q108" i="103"/>
  <c r="R108" i="103"/>
  <c r="S108" i="103"/>
  <c r="T108" i="103"/>
  <c r="U108" i="103"/>
  <c r="Z108" i="103"/>
  <c r="AE108" i="103"/>
  <c r="AJ108" i="103"/>
  <c r="E109" i="103"/>
  <c r="B109" i="103" s="1"/>
  <c r="F109" i="103"/>
  <c r="C109" i="103" s="1"/>
  <c r="Q109" i="103"/>
  <c r="R109" i="103"/>
  <c r="S109" i="103"/>
  <c r="T109" i="103"/>
  <c r="U109" i="103"/>
  <c r="Z109" i="103"/>
  <c r="AE109" i="103"/>
  <c r="AJ109" i="103"/>
  <c r="G110" i="103"/>
  <c r="H110" i="103"/>
  <c r="I110" i="103"/>
  <c r="J110" i="103"/>
  <c r="F110" i="103" s="1"/>
  <c r="K110" i="103"/>
  <c r="L110" i="103"/>
  <c r="M110" i="103"/>
  <c r="N110" i="103"/>
  <c r="V110" i="103"/>
  <c r="W110" i="103"/>
  <c r="X110" i="103"/>
  <c r="Y110" i="103"/>
  <c r="AA110" i="103"/>
  <c r="AB110" i="103"/>
  <c r="AC110" i="103"/>
  <c r="AD110" i="103"/>
  <c r="AF110" i="103"/>
  <c r="AG110" i="103"/>
  <c r="AH110" i="103"/>
  <c r="AI110" i="103"/>
  <c r="AK110" i="103"/>
  <c r="AL110" i="103"/>
  <c r="AM110" i="103"/>
  <c r="AN110" i="103"/>
  <c r="E111" i="103"/>
  <c r="B111" i="103" s="1"/>
  <c r="F111" i="103"/>
  <c r="C111" i="103" s="1"/>
  <c r="Q111" i="103"/>
  <c r="R111" i="103"/>
  <c r="S111" i="103"/>
  <c r="T111" i="103"/>
  <c r="U111" i="103"/>
  <c r="Z111" i="103"/>
  <c r="AE111" i="103"/>
  <c r="AJ111" i="103"/>
  <c r="E112" i="103"/>
  <c r="B112" i="103" s="1"/>
  <c r="F112" i="103"/>
  <c r="C112" i="103" s="1"/>
  <c r="Q112" i="103"/>
  <c r="R112" i="103"/>
  <c r="S112" i="103"/>
  <c r="T112" i="103"/>
  <c r="U112" i="103"/>
  <c r="Z112" i="103"/>
  <c r="AE112" i="103"/>
  <c r="AJ112" i="103"/>
  <c r="E113" i="103"/>
  <c r="B113" i="103" s="1"/>
  <c r="F113" i="103"/>
  <c r="C113" i="103" s="1"/>
  <c r="Q113" i="103"/>
  <c r="R113" i="103"/>
  <c r="S113" i="103"/>
  <c r="T113" i="103"/>
  <c r="U113" i="103"/>
  <c r="Z113" i="103"/>
  <c r="AE113" i="103"/>
  <c r="AJ113" i="103"/>
  <c r="E114" i="103"/>
  <c r="B114" i="103" s="1"/>
  <c r="F114" i="103"/>
  <c r="C114" i="103" s="1"/>
  <c r="Q114" i="103"/>
  <c r="R114" i="103"/>
  <c r="S114" i="103"/>
  <c r="T114" i="103"/>
  <c r="U114" i="103"/>
  <c r="Z114" i="103"/>
  <c r="AE114" i="103"/>
  <c r="AJ114" i="103"/>
  <c r="E115" i="103"/>
  <c r="B115" i="103" s="1"/>
  <c r="F115" i="103"/>
  <c r="C115" i="103" s="1"/>
  <c r="Q115" i="103"/>
  <c r="R115" i="103"/>
  <c r="S115" i="103"/>
  <c r="T115" i="103"/>
  <c r="U115" i="103"/>
  <c r="Z115" i="103"/>
  <c r="AE115" i="103"/>
  <c r="AJ115" i="103"/>
  <c r="E116" i="103"/>
  <c r="B116" i="103" s="1"/>
  <c r="F116" i="103"/>
  <c r="C116" i="103" s="1"/>
  <c r="Q116" i="103"/>
  <c r="R116" i="103"/>
  <c r="S116" i="103"/>
  <c r="T116" i="103"/>
  <c r="U116" i="103"/>
  <c r="Z116" i="103"/>
  <c r="AE116" i="103"/>
  <c r="AJ116" i="103"/>
  <c r="E117" i="103"/>
  <c r="B117" i="103" s="1"/>
  <c r="F117" i="103"/>
  <c r="C117" i="103" s="1"/>
  <c r="Q117" i="103"/>
  <c r="R117" i="103"/>
  <c r="S117" i="103"/>
  <c r="T117" i="103"/>
  <c r="U117" i="103"/>
  <c r="Z117" i="103"/>
  <c r="AE117" i="103"/>
  <c r="AJ117" i="103"/>
  <c r="E118" i="103"/>
  <c r="B118" i="103" s="1"/>
  <c r="F118" i="103"/>
  <c r="C118" i="103" s="1"/>
  <c r="Q118" i="103"/>
  <c r="R118" i="103"/>
  <c r="S118" i="103"/>
  <c r="T118" i="103"/>
  <c r="U118" i="103"/>
  <c r="Z118" i="103"/>
  <c r="AE118" i="103"/>
  <c r="AJ118" i="103"/>
  <c r="E119" i="103"/>
  <c r="B119" i="103" s="1"/>
  <c r="F119" i="103"/>
  <c r="C119" i="103" s="1"/>
  <c r="Q119" i="103"/>
  <c r="R119" i="103"/>
  <c r="S119" i="103"/>
  <c r="T119" i="103"/>
  <c r="U119" i="103"/>
  <c r="Z119" i="103"/>
  <c r="AE119" i="103"/>
  <c r="AJ119" i="103"/>
  <c r="E120" i="103"/>
  <c r="B120" i="103" s="1"/>
  <c r="F120" i="103"/>
  <c r="C120" i="103" s="1"/>
  <c r="Q120" i="103"/>
  <c r="R120" i="103"/>
  <c r="S120" i="103"/>
  <c r="T120" i="103"/>
  <c r="U120" i="103"/>
  <c r="Z120" i="103"/>
  <c r="AE120" i="103"/>
  <c r="AJ120" i="103"/>
  <c r="E121" i="103"/>
  <c r="B121" i="103" s="1"/>
  <c r="F121" i="103"/>
  <c r="C121" i="103" s="1"/>
  <c r="Q121" i="103"/>
  <c r="R121" i="103"/>
  <c r="S121" i="103"/>
  <c r="T121" i="103"/>
  <c r="U121" i="103"/>
  <c r="Z121" i="103"/>
  <c r="AE121" i="103"/>
  <c r="AJ121" i="103"/>
  <c r="E122" i="103"/>
  <c r="B122" i="103" s="1"/>
  <c r="F122" i="103"/>
  <c r="C122" i="103" s="1"/>
  <c r="Q122" i="103"/>
  <c r="R122" i="103"/>
  <c r="S122" i="103"/>
  <c r="T122" i="103"/>
  <c r="U122" i="103"/>
  <c r="Z122" i="103"/>
  <c r="AE122" i="103"/>
  <c r="AJ122" i="103"/>
  <c r="E123" i="103"/>
  <c r="B123" i="103" s="1"/>
  <c r="F123" i="103"/>
  <c r="C123" i="103" s="1"/>
  <c r="Q123" i="103"/>
  <c r="R123" i="103"/>
  <c r="S123" i="103"/>
  <c r="T123" i="103"/>
  <c r="U123" i="103"/>
  <c r="Z123" i="103"/>
  <c r="AE123" i="103"/>
  <c r="AJ123" i="103"/>
  <c r="E124" i="103"/>
  <c r="B124" i="103" s="1"/>
  <c r="F124" i="103"/>
  <c r="C124" i="103" s="1"/>
  <c r="Q124" i="103"/>
  <c r="R124" i="103"/>
  <c r="S124" i="103"/>
  <c r="T124" i="103"/>
  <c r="U124" i="103"/>
  <c r="Z124" i="103"/>
  <c r="AE124" i="103"/>
  <c r="AJ124" i="103"/>
  <c r="E125" i="103"/>
  <c r="B125" i="103" s="1"/>
  <c r="F125" i="103"/>
  <c r="C125" i="103" s="1"/>
  <c r="Q125" i="103"/>
  <c r="R125" i="103"/>
  <c r="S125" i="103"/>
  <c r="T125" i="103"/>
  <c r="U125" i="103"/>
  <c r="Z125" i="103"/>
  <c r="AE125" i="103"/>
  <c r="AJ125" i="103"/>
  <c r="E126" i="103"/>
  <c r="B126" i="103" s="1"/>
  <c r="F126" i="103"/>
  <c r="C126" i="103" s="1"/>
  <c r="Q126" i="103"/>
  <c r="R126" i="103"/>
  <c r="S126" i="103"/>
  <c r="T126" i="103"/>
  <c r="U126" i="103"/>
  <c r="Z126" i="103"/>
  <c r="AE126" i="103"/>
  <c r="AJ126" i="103"/>
  <c r="B127" i="103"/>
  <c r="E127" i="103"/>
  <c r="F127" i="103"/>
  <c r="C127" i="103" s="1"/>
  <c r="Q127" i="103"/>
  <c r="R127" i="103"/>
  <c r="S127" i="103"/>
  <c r="T127" i="103"/>
  <c r="U127" i="103"/>
  <c r="Z127" i="103"/>
  <c r="AE127" i="103"/>
  <c r="AJ127" i="103"/>
  <c r="E128" i="103"/>
  <c r="B128" i="103" s="1"/>
  <c r="F128" i="103"/>
  <c r="C128" i="103" s="1"/>
  <c r="Q128" i="103"/>
  <c r="R128" i="103"/>
  <c r="S128" i="103"/>
  <c r="T128" i="103"/>
  <c r="U128" i="103"/>
  <c r="Z128" i="103"/>
  <c r="AE128" i="103"/>
  <c r="AJ128" i="103"/>
  <c r="E129" i="103"/>
  <c r="B129" i="103" s="1"/>
  <c r="F129" i="103"/>
  <c r="C129" i="103" s="1"/>
  <c r="Q129" i="103"/>
  <c r="R129" i="103"/>
  <c r="S129" i="103"/>
  <c r="T129" i="103"/>
  <c r="U129" i="103"/>
  <c r="Z129" i="103"/>
  <c r="AE129" i="103"/>
  <c r="AJ129" i="103"/>
  <c r="E130" i="103"/>
  <c r="B130" i="103" s="1"/>
  <c r="F130" i="103"/>
  <c r="C130" i="103" s="1"/>
  <c r="Q130" i="103"/>
  <c r="R130" i="103"/>
  <c r="S130" i="103"/>
  <c r="T130" i="103"/>
  <c r="U130" i="103"/>
  <c r="Z130" i="103"/>
  <c r="AE130" i="103"/>
  <c r="AJ130" i="103"/>
  <c r="E131" i="103"/>
  <c r="B131" i="103" s="1"/>
  <c r="F131" i="103"/>
  <c r="C131" i="103" s="1"/>
  <c r="Q131" i="103"/>
  <c r="R131" i="103"/>
  <c r="S131" i="103"/>
  <c r="T131" i="103"/>
  <c r="U131" i="103"/>
  <c r="Z131" i="103"/>
  <c r="AE131" i="103"/>
  <c r="AJ131" i="103"/>
  <c r="E132" i="103"/>
  <c r="B132" i="103" s="1"/>
  <c r="F132" i="103"/>
  <c r="C132" i="103" s="1"/>
  <c r="Q132" i="103"/>
  <c r="R132" i="103"/>
  <c r="S132" i="103"/>
  <c r="T132" i="103"/>
  <c r="U132" i="103"/>
  <c r="Z132" i="103"/>
  <c r="AE132" i="103"/>
  <c r="AJ132" i="103"/>
  <c r="E133" i="103"/>
  <c r="B133" i="103" s="1"/>
  <c r="F133" i="103"/>
  <c r="C133" i="103" s="1"/>
  <c r="Q133" i="103"/>
  <c r="R133" i="103"/>
  <c r="S133" i="103"/>
  <c r="T133" i="103"/>
  <c r="U133" i="103"/>
  <c r="Z133" i="103"/>
  <c r="AE133" i="103"/>
  <c r="AJ133" i="103"/>
  <c r="G134" i="103"/>
  <c r="H134" i="103"/>
  <c r="I134" i="103"/>
  <c r="J134" i="103"/>
  <c r="K134" i="103"/>
  <c r="L134" i="103"/>
  <c r="M134" i="103"/>
  <c r="N134" i="103"/>
  <c r="V134" i="103"/>
  <c r="W134" i="103"/>
  <c r="X134" i="103"/>
  <c r="Y134" i="103"/>
  <c r="AA134" i="103"/>
  <c r="AB134" i="103"/>
  <c r="AC134" i="103"/>
  <c r="AD134" i="103"/>
  <c r="AF134" i="103"/>
  <c r="AG134" i="103"/>
  <c r="AH134" i="103"/>
  <c r="AI134" i="103"/>
  <c r="AK134" i="103"/>
  <c r="AL134" i="103"/>
  <c r="AM134" i="103"/>
  <c r="AN134" i="103"/>
  <c r="E135" i="103"/>
  <c r="B135" i="103" s="1"/>
  <c r="F135" i="103"/>
  <c r="C135" i="103" s="1"/>
  <c r="Q135" i="103"/>
  <c r="R135" i="103"/>
  <c r="S135" i="103"/>
  <c r="T135" i="103"/>
  <c r="U135" i="103"/>
  <c r="Z135" i="103"/>
  <c r="AE135" i="103"/>
  <c r="AJ135" i="103"/>
  <c r="E136" i="103"/>
  <c r="B136" i="103" s="1"/>
  <c r="F136" i="103"/>
  <c r="C136" i="103" s="1"/>
  <c r="Q136" i="103"/>
  <c r="R136" i="103"/>
  <c r="S136" i="103"/>
  <c r="T136" i="103"/>
  <c r="U136" i="103"/>
  <c r="Z136" i="103"/>
  <c r="AE136" i="103"/>
  <c r="AJ136" i="103"/>
  <c r="E137" i="103"/>
  <c r="B137" i="103" s="1"/>
  <c r="F137" i="103"/>
  <c r="C137" i="103" s="1"/>
  <c r="Q137" i="103"/>
  <c r="R137" i="103"/>
  <c r="S137" i="103"/>
  <c r="T137" i="103"/>
  <c r="U137" i="103"/>
  <c r="Z137" i="103"/>
  <c r="AE137" i="103"/>
  <c r="AJ137" i="103"/>
  <c r="E138" i="103"/>
  <c r="B138" i="103" s="1"/>
  <c r="F138" i="103"/>
  <c r="C138" i="103" s="1"/>
  <c r="Q138" i="103"/>
  <c r="R138" i="103"/>
  <c r="S138" i="103"/>
  <c r="T138" i="103"/>
  <c r="U138" i="103"/>
  <c r="Z138" i="103"/>
  <c r="AE138" i="103"/>
  <c r="AJ138" i="103"/>
  <c r="E139" i="103"/>
  <c r="B139" i="103" s="1"/>
  <c r="F139" i="103"/>
  <c r="C139" i="103" s="1"/>
  <c r="Q139" i="103"/>
  <c r="R139" i="103"/>
  <c r="P139" i="103" s="1"/>
  <c r="S139" i="103"/>
  <c r="T139" i="103"/>
  <c r="U139" i="103"/>
  <c r="Z139" i="103"/>
  <c r="AE139" i="103"/>
  <c r="AJ139" i="103"/>
  <c r="E140" i="103"/>
  <c r="B140" i="103" s="1"/>
  <c r="F140" i="103"/>
  <c r="C140" i="103" s="1"/>
  <c r="Q140" i="103"/>
  <c r="R140" i="103"/>
  <c r="S140" i="103"/>
  <c r="T140" i="103"/>
  <c r="U140" i="103"/>
  <c r="Z140" i="103"/>
  <c r="AE140" i="103"/>
  <c r="AJ140" i="103"/>
  <c r="E141" i="103"/>
  <c r="B141" i="103" s="1"/>
  <c r="F141" i="103"/>
  <c r="C141" i="103" s="1"/>
  <c r="Q141" i="103"/>
  <c r="R141" i="103"/>
  <c r="S141" i="103"/>
  <c r="T141" i="103"/>
  <c r="U141" i="103"/>
  <c r="Z141" i="103"/>
  <c r="AE141" i="103"/>
  <c r="AJ141" i="103"/>
  <c r="E142" i="103"/>
  <c r="B142" i="103" s="1"/>
  <c r="F142" i="103"/>
  <c r="C142" i="103" s="1"/>
  <c r="Q142" i="103"/>
  <c r="R142" i="103"/>
  <c r="S142" i="103"/>
  <c r="T142" i="103"/>
  <c r="U142" i="103"/>
  <c r="Z142" i="103"/>
  <c r="AE142" i="103"/>
  <c r="AJ142" i="103"/>
  <c r="E143" i="103"/>
  <c r="B143" i="103" s="1"/>
  <c r="F143" i="103"/>
  <c r="C143" i="103" s="1"/>
  <c r="Q143" i="103"/>
  <c r="R143" i="103"/>
  <c r="S143" i="103"/>
  <c r="T143" i="103"/>
  <c r="U143" i="103"/>
  <c r="Z143" i="103"/>
  <c r="AE143" i="103"/>
  <c r="AJ143" i="103"/>
  <c r="E144" i="103"/>
  <c r="B144" i="103" s="1"/>
  <c r="F144" i="103"/>
  <c r="C144" i="103" s="1"/>
  <c r="Q144" i="103"/>
  <c r="R144" i="103"/>
  <c r="S144" i="103"/>
  <c r="T144" i="103"/>
  <c r="U144" i="103"/>
  <c r="Z144" i="103"/>
  <c r="AE144" i="103"/>
  <c r="AJ144" i="103"/>
  <c r="E145" i="103"/>
  <c r="B145" i="103" s="1"/>
  <c r="F145" i="103"/>
  <c r="C145" i="103" s="1"/>
  <c r="Q145" i="103"/>
  <c r="R145" i="103"/>
  <c r="S145" i="103"/>
  <c r="T145" i="103"/>
  <c r="U145" i="103"/>
  <c r="Z145" i="103"/>
  <c r="AE145" i="103"/>
  <c r="AJ145" i="103"/>
  <c r="G146" i="103"/>
  <c r="H146" i="103"/>
  <c r="I146" i="103"/>
  <c r="J146" i="103"/>
  <c r="K146" i="103"/>
  <c r="L146" i="103"/>
  <c r="M146" i="103"/>
  <c r="N146" i="103"/>
  <c r="V146" i="103"/>
  <c r="W146" i="103"/>
  <c r="X146" i="103"/>
  <c r="Y146" i="103"/>
  <c r="AA146" i="103"/>
  <c r="AB146" i="103"/>
  <c r="AC146" i="103"/>
  <c r="AD146" i="103"/>
  <c r="AF146" i="103"/>
  <c r="AG146" i="103"/>
  <c r="AH146" i="103"/>
  <c r="AI146" i="103"/>
  <c r="AE146" i="103" s="1"/>
  <c r="AK146" i="103"/>
  <c r="AL146" i="103"/>
  <c r="AM146" i="103"/>
  <c r="AN146" i="103"/>
  <c r="C147" i="103"/>
  <c r="E147" i="103"/>
  <c r="B147" i="103" s="1"/>
  <c r="F147" i="103"/>
  <c r="Q147" i="103"/>
  <c r="R147" i="103"/>
  <c r="S147" i="103"/>
  <c r="T147" i="103"/>
  <c r="U147" i="103"/>
  <c r="Z147" i="103"/>
  <c r="AE147" i="103"/>
  <c r="AJ147" i="103"/>
  <c r="E148" i="103"/>
  <c r="B148" i="103" s="1"/>
  <c r="F148" i="103"/>
  <c r="C148" i="103" s="1"/>
  <c r="Q148" i="103"/>
  <c r="R148" i="103"/>
  <c r="S148" i="103"/>
  <c r="T148" i="103"/>
  <c r="U148" i="103"/>
  <c r="Z148" i="103"/>
  <c r="AE148" i="103"/>
  <c r="AJ148" i="103"/>
  <c r="E149" i="103"/>
  <c r="B149" i="103" s="1"/>
  <c r="F149" i="103"/>
  <c r="C149" i="103" s="1"/>
  <c r="Q149" i="103"/>
  <c r="R149" i="103"/>
  <c r="S149" i="103"/>
  <c r="T149" i="103"/>
  <c r="U149" i="103"/>
  <c r="Z149" i="103"/>
  <c r="AE149" i="103"/>
  <c r="AJ149" i="103"/>
  <c r="E150" i="103"/>
  <c r="B150" i="103" s="1"/>
  <c r="F150" i="103"/>
  <c r="C150" i="103" s="1"/>
  <c r="Q150" i="103"/>
  <c r="R150" i="103"/>
  <c r="S150" i="103"/>
  <c r="T150" i="103"/>
  <c r="U150" i="103"/>
  <c r="Z150" i="103"/>
  <c r="AE150" i="103"/>
  <c r="AJ150" i="103"/>
  <c r="E151" i="103"/>
  <c r="B151" i="103" s="1"/>
  <c r="F151" i="103"/>
  <c r="C151" i="103" s="1"/>
  <c r="Q151" i="103"/>
  <c r="R151" i="103"/>
  <c r="S151" i="103"/>
  <c r="T151" i="103"/>
  <c r="U151" i="103"/>
  <c r="Z151" i="103"/>
  <c r="AE151" i="103"/>
  <c r="AJ151" i="103"/>
  <c r="E152" i="103"/>
  <c r="B152" i="103" s="1"/>
  <c r="F152" i="103"/>
  <c r="C152" i="103" s="1"/>
  <c r="Q152" i="103"/>
  <c r="R152" i="103"/>
  <c r="S152" i="103"/>
  <c r="T152" i="103"/>
  <c r="U152" i="103"/>
  <c r="Z152" i="103"/>
  <c r="AE152" i="103"/>
  <c r="AJ152" i="103"/>
  <c r="E153" i="103"/>
  <c r="B153" i="103" s="1"/>
  <c r="F153" i="103"/>
  <c r="C153" i="103" s="1"/>
  <c r="Q153" i="103"/>
  <c r="R153" i="103"/>
  <c r="S153" i="103"/>
  <c r="T153" i="103"/>
  <c r="U153" i="103"/>
  <c r="Z153" i="103"/>
  <c r="AE153" i="103"/>
  <c r="AJ153" i="103"/>
  <c r="E154" i="103"/>
  <c r="B154" i="103" s="1"/>
  <c r="F154" i="103"/>
  <c r="C154" i="103" s="1"/>
  <c r="Q154" i="103"/>
  <c r="R154" i="103"/>
  <c r="S154" i="103"/>
  <c r="T154" i="103"/>
  <c r="U154" i="103"/>
  <c r="Z154" i="103"/>
  <c r="AE154" i="103"/>
  <c r="AJ154" i="103"/>
  <c r="E155" i="103"/>
  <c r="B155" i="103" s="1"/>
  <c r="F155" i="103"/>
  <c r="C155" i="103" s="1"/>
  <c r="Q155" i="103"/>
  <c r="R155" i="103"/>
  <c r="S155" i="103"/>
  <c r="T155" i="103"/>
  <c r="U155" i="103"/>
  <c r="Z155" i="103"/>
  <c r="AE155" i="103"/>
  <c r="AJ155" i="103"/>
  <c r="G156" i="103"/>
  <c r="H156" i="103"/>
  <c r="I156" i="103"/>
  <c r="J156" i="103"/>
  <c r="K156" i="103"/>
  <c r="L156" i="103"/>
  <c r="M156" i="103"/>
  <c r="N156" i="103"/>
  <c r="V156" i="103"/>
  <c r="W156" i="103"/>
  <c r="X156" i="103"/>
  <c r="Y156" i="103"/>
  <c r="AA156" i="103"/>
  <c r="AB156" i="103"/>
  <c r="AC156" i="103"/>
  <c r="AD156" i="103"/>
  <c r="AF156" i="103"/>
  <c r="AG156" i="103"/>
  <c r="AH156" i="103"/>
  <c r="AI156" i="103"/>
  <c r="AK156" i="103"/>
  <c r="AL156" i="103"/>
  <c r="AM156" i="103"/>
  <c r="AN156" i="103"/>
  <c r="E157" i="103"/>
  <c r="B157" i="103" s="1"/>
  <c r="F157" i="103"/>
  <c r="C157" i="103" s="1"/>
  <c r="Q157" i="103"/>
  <c r="R157" i="103"/>
  <c r="S157" i="103"/>
  <c r="T157" i="103"/>
  <c r="U157" i="103"/>
  <c r="Z157" i="103"/>
  <c r="AE157" i="103"/>
  <c r="AJ157" i="103"/>
  <c r="E158" i="103"/>
  <c r="B158" i="103" s="1"/>
  <c r="F158" i="103"/>
  <c r="C158" i="103" s="1"/>
  <c r="Q158" i="103"/>
  <c r="R158" i="103"/>
  <c r="S158" i="103"/>
  <c r="T158" i="103"/>
  <c r="U158" i="103"/>
  <c r="Z158" i="103"/>
  <c r="AE158" i="103"/>
  <c r="AJ158" i="103"/>
  <c r="E159" i="103"/>
  <c r="B159" i="103" s="1"/>
  <c r="F159" i="103"/>
  <c r="C159" i="103" s="1"/>
  <c r="Q159" i="103"/>
  <c r="R159" i="103"/>
  <c r="S159" i="103"/>
  <c r="T159" i="103"/>
  <c r="U159" i="103"/>
  <c r="Z159" i="103"/>
  <c r="AE159" i="103"/>
  <c r="AJ159" i="103"/>
  <c r="E160" i="103"/>
  <c r="B160" i="103" s="1"/>
  <c r="F160" i="103"/>
  <c r="C160" i="103" s="1"/>
  <c r="Q160" i="103"/>
  <c r="R160" i="103"/>
  <c r="S160" i="103"/>
  <c r="T160" i="103"/>
  <c r="U160" i="103"/>
  <c r="Z160" i="103"/>
  <c r="AE160" i="103"/>
  <c r="AJ160" i="103"/>
  <c r="E161" i="103"/>
  <c r="B161" i="103" s="1"/>
  <c r="F161" i="103"/>
  <c r="C161" i="103" s="1"/>
  <c r="Q161" i="103"/>
  <c r="R161" i="103"/>
  <c r="S161" i="103"/>
  <c r="T161" i="103"/>
  <c r="U161" i="103"/>
  <c r="Z161" i="103"/>
  <c r="AE161" i="103"/>
  <c r="AJ161" i="103"/>
  <c r="E162" i="103"/>
  <c r="B162" i="103" s="1"/>
  <c r="F162" i="103"/>
  <c r="C162" i="103" s="1"/>
  <c r="Q162" i="103"/>
  <c r="R162" i="103"/>
  <c r="S162" i="103"/>
  <c r="T162" i="103"/>
  <c r="U162" i="103"/>
  <c r="Z162" i="103"/>
  <c r="AE162" i="103"/>
  <c r="AJ162" i="103"/>
  <c r="E163" i="103"/>
  <c r="B163" i="103" s="1"/>
  <c r="F163" i="103"/>
  <c r="C163" i="103" s="1"/>
  <c r="Q163" i="103"/>
  <c r="R163" i="103"/>
  <c r="S163" i="103"/>
  <c r="T163" i="103"/>
  <c r="U163" i="103"/>
  <c r="Z163" i="103"/>
  <c r="AE163" i="103"/>
  <c r="AJ163" i="103"/>
  <c r="E164" i="103"/>
  <c r="B164" i="103" s="1"/>
  <c r="F164" i="103"/>
  <c r="C164" i="103" s="1"/>
  <c r="Q164" i="103"/>
  <c r="R164" i="103"/>
  <c r="S164" i="103"/>
  <c r="T164" i="103"/>
  <c r="U164" i="103"/>
  <c r="Z164" i="103"/>
  <c r="AE164" i="103"/>
  <c r="AJ164" i="103"/>
  <c r="E165" i="103"/>
  <c r="B165" i="103" s="1"/>
  <c r="F165" i="103"/>
  <c r="C165" i="103" s="1"/>
  <c r="Q165" i="103"/>
  <c r="R165" i="103"/>
  <c r="S165" i="103"/>
  <c r="T165" i="103"/>
  <c r="U165" i="103"/>
  <c r="Z165" i="103"/>
  <c r="AE165" i="103"/>
  <c r="AJ165" i="103"/>
  <c r="E166" i="103"/>
  <c r="B166" i="103" s="1"/>
  <c r="F166" i="103"/>
  <c r="C166" i="103" s="1"/>
  <c r="Q166" i="103"/>
  <c r="R166" i="103"/>
  <c r="S166" i="103"/>
  <c r="T166" i="103"/>
  <c r="U166" i="103"/>
  <c r="Z166" i="103"/>
  <c r="AE166" i="103"/>
  <c r="AJ166" i="103"/>
  <c r="E167" i="103"/>
  <c r="B167" i="103" s="1"/>
  <c r="F167" i="103"/>
  <c r="C167" i="103" s="1"/>
  <c r="Q167" i="103"/>
  <c r="R167" i="103"/>
  <c r="S167" i="103"/>
  <c r="T167" i="103"/>
  <c r="U167" i="103"/>
  <c r="Z167" i="103"/>
  <c r="AE167" i="103"/>
  <c r="AJ167" i="103"/>
  <c r="E168" i="103"/>
  <c r="B168" i="103" s="1"/>
  <c r="F168" i="103"/>
  <c r="C168" i="103" s="1"/>
  <c r="Q168" i="103"/>
  <c r="R168" i="103"/>
  <c r="S168" i="103"/>
  <c r="T168" i="103"/>
  <c r="U168" i="103"/>
  <c r="Z168" i="103"/>
  <c r="AE168" i="103"/>
  <c r="AJ168" i="103"/>
  <c r="E169" i="103"/>
  <c r="B169" i="103" s="1"/>
  <c r="F169" i="103"/>
  <c r="C169" i="103" s="1"/>
  <c r="Q169" i="103"/>
  <c r="R169" i="103"/>
  <c r="S169" i="103"/>
  <c r="T169" i="103"/>
  <c r="U169" i="103"/>
  <c r="Z169" i="103"/>
  <c r="AE169" i="103"/>
  <c r="AJ169" i="103"/>
  <c r="E170" i="103"/>
  <c r="B170" i="103" s="1"/>
  <c r="F170" i="103"/>
  <c r="C170" i="103" s="1"/>
  <c r="Q170" i="103"/>
  <c r="R170" i="103"/>
  <c r="S170" i="103"/>
  <c r="T170" i="103"/>
  <c r="U170" i="103"/>
  <c r="Z170" i="103"/>
  <c r="AE170" i="103"/>
  <c r="AJ170" i="103"/>
  <c r="G171" i="103"/>
  <c r="H171" i="103"/>
  <c r="I171" i="103"/>
  <c r="J171" i="103"/>
  <c r="K171" i="103"/>
  <c r="L171" i="103"/>
  <c r="M171" i="103"/>
  <c r="N171" i="103"/>
  <c r="V171" i="103"/>
  <c r="W171" i="103"/>
  <c r="X171" i="103"/>
  <c r="Y171" i="103"/>
  <c r="AA171" i="103"/>
  <c r="AB171" i="103"/>
  <c r="AC171" i="103"/>
  <c r="AD171" i="103"/>
  <c r="AF171" i="103"/>
  <c r="AG171" i="103"/>
  <c r="AH171" i="103"/>
  <c r="AI171" i="103"/>
  <c r="AK171" i="103"/>
  <c r="AL171" i="103"/>
  <c r="AM171" i="103"/>
  <c r="AN171" i="103"/>
  <c r="E172" i="103"/>
  <c r="B172" i="103" s="1"/>
  <c r="F172" i="103"/>
  <c r="C172" i="103" s="1"/>
  <c r="Q172" i="103"/>
  <c r="R172" i="103"/>
  <c r="S172" i="103"/>
  <c r="T172" i="103"/>
  <c r="U172" i="103"/>
  <c r="Z172" i="103"/>
  <c r="AE172" i="103"/>
  <c r="AJ172" i="103"/>
  <c r="E173" i="103"/>
  <c r="B173" i="103" s="1"/>
  <c r="F173" i="103"/>
  <c r="C173" i="103" s="1"/>
  <c r="Q173" i="103"/>
  <c r="R173" i="103"/>
  <c r="S173" i="103"/>
  <c r="T173" i="103"/>
  <c r="U173" i="103"/>
  <c r="Z173" i="103"/>
  <c r="AE173" i="103"/>
  <c r="AJ173" i="103"/>
  <c r="E174" i="103"/>
  <c r="B174" i="103" s="1"/>
  <c r="F174" i="103"/>
  <c r="C174" i="103" s="1"/>
  <c r="Q174" i="103"/>
  <c r="R174" i="103"/>
  <c r="S174" i="103"/>
  <c r="T174" i="103"/>
  <c r="U174" i="103"/>
  <c r="Z174" i="103"/>
  <c r="AE174" i="103"/>
  <c r="AJ174" i="103"/>
  <c r="E175" i="103"/>
  <c r="B175" i="103" s="1"/>
  <c r="F175" i="103"/>
  <c r="C175" i="103" s="1"/>
  <c r="Q175" i="103"/>
  <c r="R175" i="103"/>
  <c r="S175" i="103"/>
  <c r="T175" i="103"/>
  <c r="U175" i="103"/>
  <c r="Z175" i="103"/>
  <c r="AE175" i="103"/>
  <c r="AJ175" i="103"/>
  <c r="E176" i="103"/>
  <c r="B176" i="103" s="1"/>
  <c r="F176" i="103"/>
  <c r="C176" i="103" s="1"/>
  <c r="Q176" i="103"/>
  <c r="R176" i="103"/>
  <c r="S176" i="103"/>
  <c r="T176" i="103"/>
  <c r="U176" i="103"/>
  <c r="Z176" i="103"/>
  <c r="AE176" i="103"/>
  <c r="AJ176" i="103"/>
  <c r="E177" i="103"/>
  <c r="B177" i="103" s="1"/>
  <c r="F177" i="103"/>
  <c r="C177" i="103" s="1"/>
  <c r="Q177" i="103"/>
  <c r="R177" i="103"/>
  <c r="S177" i="103"/>
  <c r="T177" i="103"/>
  <c r="U177" i="103"/>
  <c r="Z177" i="103"/>
  <c r="AE177" i="103"/>
  <c r="AJ177" i="103"/>
  <c r="P36" i="103" l="1"/>
  <c r="O174" i="103"/>
  <c r="D174" i="103" s="1"/>
  <c r="P104" i="103"/>
  <c r="P19" i="103"/>
  <c r="S146" i="103"/>
  <c r="P123" i="103"/>
  <c r="P95" i="103"/>
  <c r="O105" i="103"/>
  <c r="D105" i="103" s="1"/>
  <c r="P80" i="103"/>
  <c r="P74" i="103"/>
  <c r="P66" i="103"/>
  <c r="O49" i="103"/>
  <c r="D49" i="103" s="1"/>
  <c r="P48" i="103"/>
  <c r="P49" i="103"/>
  <c r="P28" i="103"/>
  <c r="P35" i="103"/>
  <c r="O31" i="103"/>
  <c r="D31" i="103" s="1"/>
  <c r="O22" i="103"/>
  <c r="D22" i="103" s="1"/>
  <c r="O18" i="103"/>
  <c r="D18" i="103" s="1"/>
  <c r="O14" i="103"/>
  <c r="D14" i="103" s="1"/>
  <c r="O10" i="103"/>
  <c r="D10" i="103" s="1"/>
  <c r="P25" i="103"/>
  <c r="P13" i="103"/>
  <c r="O23" i="103"/>
  <c r="D23" i="103" s="1"/>
  <c r="O19" i="103"/>
  <c r="D19" i="103" s="1"/>
  <c r="O15" i="103"/>
  <c r="D15" i="103" s="1"/>
  <c r="O11" i="103"/>
  <c r="D11" i="103" s="1"/>
  <c r="O24" i="103"/>
  <c r="D24" i="103" s="1"/>
  <c r="O20" i="103"/>
  <c r="D20" i="103" s="1"/>
  <c r="O16" i="103"/>
  <c r="O12" i="103"/>
  <c r="D12" i="103" s="1"/>
  <c r="P175" i="103"/>
  <c r="P167" i="103"/>
  <c r="P149" i="103"/>
  <c r="P155" i="103"/>
  <c r="P135" i="103"/>
  <c r="P131" i="103"/>
  <c r="P120" i="103"/>
  <c r="P108" i="103"/>
  <c r="U88" i="103"/>
  <c r="P98" i="103"/>
  <c r="P105" i="103"/>
  <c r="P84" i="103"/>
  <c r="U59" i="103"/>
  <c r="P50" i="103"/>
  <c r="P44" i="103"/>
  <c r="P52" i="103"/>
  <c r="P40" i="103"/>
  <c r="P42" i="103"/>
  <c r="R26" i="103"/>
  <c r="P20" i="103"/>
  <c r="P14" i="103"/>
  <c r="P21" i="103"/>
  <c r="P15" i="103"/>
  <c r="P9" i="103"/>
  <c r="P22" i="103"/>
  <c r="P16" i="103"/>
  <c r="P10" i="103"/>
  <c r="P23" i="103"/>
  <c r="P17" i="103"/>
  <c r="P11" i="103"/>
  <c r="P24" i="103"/>
  <c r="P18" i="103"/>
  <c r="P12" i="103"/>
  <c r="E156" i="103"/>
  <c r="F88" i="103"/>
  <c r="C88" i="103" s="1"/>
  <c r="I17" i="102"/>
  <c r="Q69" i="103"/>
  <c r="F38" i="103"/>
  <c r="P174" i="103"/>
  <c r="F171" i="103"/>
  <c r="C171" i="103" s="1"/>
  <c r="O166" i="103"/>
  <c r="D166" i="103" s="1"/>
  <c r="O147" i="103"/>
  <c r="D147" i="103" s="1"/>
  <c r="P132" i="103"/>
  <c r="O126" i="103"/>
  <c r="D126" i="103" s="1"/>
  <c r="O117" i="103"/>
  <c r="D117" i="103" s="1"/>
  <c r="O95" i="103"/>
  <c r="D95" i="103" s="1"/>
  <c r="O157" i="103"/>
  <c r="D157" i="103" s="1"/>
  <c r="P151" i="103"/>
  <c r="P114" i="103"/>
  <c r="P107" i="103"/>
  <c r="O53" i="103"/>
  <c r="D53" i="103" s="1"/>
  <c r="P51" i="103"/>
  <c r="P41" i="103"/>
  <c r="D21" i="103"/>
  <c r="T171" i="103"/>
  <c r="O158" i="103"/>
  <c r="D158" i="103" s="1"/>
  <c r="P143" i="103"/>
  <c r="O71" i="103"/>
  <c r="D71" i="103" s="1"/>
  <c r="P45" i="103"/>
  <c r="P43" i="103"/>
  <c r="P27" i="103"/>
  <c r="P176" i="103"/>
  <c r="O148" i="103"/>
  <c r="D148" i="103" s="1"/>
  <c r="O86" i="103"/>
  <c r="D86" i="103" s="1"/>
  <c r="O85" i="103"/>
  <c r="D85" i="103" s="1"/>
  <c r="O169" i="103"/>
  <c r="D169" i="103" s="1"/>
  <c r="O37" i="103"/>
  <c r="D37" i="103" s="1"/>
  <c r="Z8" i="103"/>
  <c r="O155" i="103"/>
  <c r="D155" i="103" s="1"/>
  <c r="P140" i="103"/>
  <c r="O135" i="103"/>
  <c r="D135" i="103" s="1"/>
  <c r="P64" i="103"/>
  <c r="P56" i="103"/>
  <c r="P172" i="103"/>
  <c r="O165" i="103"/>
  <c r="D165" i="103" s="1"/>
  <c r="U156" i="103"/>
  <c r="P32" i="103"/>
  <c r="P147" i="103"/>
  <c r="P96" i="103"/>
  <c r="P81" i="103"/>
  <c r="Z69" i="103"/>
  <c r="S38" i="103"/>
  <c r="S26" i="103"/>
  <c r="O175" i="103"/>
  <c r="D175" i="103" s="1"/>
  <c r="P159" i="103"/>
  <c r="F146" i="103"/>
  <c r="T134" i="103"/>
  <c r="O121" i="103"/>
  <c r="D121" i="103" s="1"/>
  <c r="O113" i="103"/>
  <c r="D113" i="103" s="1"/>
  <c r="P111" i="103"/>
  <c r="E110" i="103"/>
  <c r="B110" i="103" s="1"/>
  <c r="P83" i="103"/>
  <c r="P82" i="103"/>
  <c r="P71" i="103"/>
  <c r="P62" i="103"/>
  <c r="D17" i="103"/>
  <c r="O173" i="103"/>
  <c r="D173" i="103" s="1"/>
  <c r="O142" i="103"/>
  <c r="D142" i="103" s="1"/>
  <c r="O123" i="103"/>
  <c r="D123" i="103" s="1"/>
  <c r="P90" i="103"/>
  <c r="P89" i="103"/>
  <c r="P72" i="103"/>
  <c r="O65" i="103"/>
  <c r="D65" i="103" s="1"/>
  <c r="P63" i="103"/>
  <c r="O58" i="103"/>
  <c r="D58" i="103" s="1"/>
  <c r="O57" i="103"/>
  <c r="D57" i="103" s="1"/>
  <c r="P37" i="103"/>
  <c r="P31" i="103"/>
  <c r="S134" i="103"/>
  <c r="O91" i="103"/>
  <c r="D91" i="103" s="1"/>
  <c r="O89" i="103"/>
  <c r="D89" i="103" s="1"/>
  <c r="O162" i="103"/>
  <c r="D162" i="103" s="1"/>
  <c r="O160" i="103"/>
  <c r="D160" i="103" s="1"/>
  <c r="P142" i="103"/>
  <c r="P141" i="103"/>
  <c r="P97" i="103"/>
  <c r="O92" i="103"/>
  <c r="D92" i="103" s="1"/>
  <c r="O47" i="103"/>
  <c r="D47" i="103" s="1"/>
  <c r="R8" i="103"/>
  <c r="O161" i="103"/>
  <c r="D161" i="103" s="1"/>
  <c r="P144" i="103"/>
  <c r="O101" i="103"/>
  <c r="D101" i="103" s="1"/>
  <c r="P99" i="103"/>
  <c r="O164" i="103"/>
  <c r="D164" i="103" s="1"/>
  <c r="P160" i="103"/>
  <c r="P148" i="103"/>
  <c r="AE134" i="103"/>
  <c r="O66" i="103"/>
  <c r="D66" i="103" s="1"/>
  <c r="P54" i="103"/>
  <c r="AE156" i="103"/>
  <c r="P112" i="103"/>
  <c r="C146" i="103"/>
  <c r="F134" i="103"/>
  <c r="C134" i="103" s="1"/>
  <c r="O67" i="103"/>
  <c r="D67" i="103" s="1"/>
  <c r="P55" i="103"/>
  <c r="Z26" i="103"/>
  <c r="P163" i="103"/>
  <c r="O154" i="103"/>
  <c r="D154" i="103" s="1"/>
  <c r="P29" i="103"/>
  <c r="O152" i="103"/>
  <c r="D152" i="103" s="1"/>
  <c r="P150" i="103"/>
  <c r="P138" i="103"/>
  <c r="P127" i="103"/>
  <c r="C110" i="103"/>
  <c r="O83" i="103"/>
  <c r="D83" i="103" s="1"/>
  <c r="O82" i="103"/>
  <c r="D82" i="103" s="1"/>
  <c r="P75" i="103"/>
  <c r="O39" i="103"/>
  <c r="D39" i="103" s="1"/>
  <c r="P177" i="103"/>
  <c r="S171" i="103"/>
  <c r="O170" i="103"/>
  <c r="D170" i="103" s="1"/>
  <c r="O168" i="103"/>
  <c r="D168" i="103" s="1"/>
  <c r="O153" i="103"/>
  <c r="D153" i="103" s="1"/>
  <c r="AJ88" i="103"/>
  <c r="O81" i="103"/>
  <c r="D81" i="103" s="1"/>
  <c r="O40" i="103"/>
  <c r="D40" i="103" s="1"/>
  <c r="O32" i="103"/>
  <c r="D32" i="103" s="1"/>
  <c r="P152" i="103"/>
  <c r="R134" i="103"/>
  <c r="P100" i="103"/>
  <c r="O33" i="103"/>
  <c r="D33" i="103" s="1"/>
  <c r="U26" i="103"/>
  <c r="D13" i="103"/>
  <c r="P154" i="103"/>
  <c r="P153" i="103"/>
  <c r="R146" i="103"/>
  <c r="O139" i="103"/>
  <c r="D139" i="103" s="1"/>
  <c r="O138" i="103"/>
  <c r="D138" i="103" s="1"/>
  <c r="O137" i="103"/>
  <c r="D137" i="103" s="1"/>
  <c r="O133" i="103"/>
  <c r="D133" i="103" s="1"/>
  <c r="P130" i="103"/>
  <c r="P117" i="103"/>
  <c r="P116" i="103"/>
  <c r="P115" i="103"/>
  <c r="P113" i="103"/>
  <c r="Z110" i="103"/>
  <c r="T88" i="103"/>
  <c r="O62" i="103"/>
  <c r="D62" i="103" s="1"/>
  <c r="P60" i="103"/>
  <c r="O35" i="103"/>
  <c r="D35" i="103" s="1"/>
  <c r="O34" i="103"/>
  <c r="D34" i="103" s="1"/>
  <c r="P158" i="103"/>
  <c r="P157" i="103"/>
  <c r="E146" i="103"/>
  <c r="B146" i="103" s="1"/>
  <c r="O132" i="103"/>
  <c r="D132" i="103" s="1"/>
  <c r="P128" i="103"/>
  <c r="P126" i="103"/>
  <c r="P124" i="103"/>
  <c r="R69" i="103"/>
  <c r="P57" i="103"/>
  <c r="O43" i="103"/>
  <c r="D43" i="103" s="1"/>
  <c r="P30" i="103"/>
  <c r="D9" i="103"/>
  <c r="O136" i="103"/>
  <c r="D136" i="103" s="1"/>
  <c r="P125" i="103"/>
  <c r="O119" i="103"/>
  <c r="D119" i="103" s="1"/>
  <c r="O103" i="103"/>
  <c r="D103" i="103" s="1"/>
  <c r="P164" i="103"/>
  <c r="P162" i="103"/>
  <c r="O176" i="103"/>
  <c r="D176" i="103" s="1"/>
  <c r="O172" i="103"/>
  <c r="D172" i="103" s="1"/>
  <c r="P168" i="103"/>
  <c r="P166" i="103"/>
  <c r="P165" i="103"/>
  <c r="F156" i="103"/>
  <c r="C156" i="103" s="1"/>
  <c r="AJ146" i="103"/>
  <c r="O122" i="103"/>
  <c r="D122" i="103" s="1"/>
  <c r="T110" i="103"/>
  <c r="O108" i="103"/>
  <c r="D108" i="103" s="1"/>
  <c r="O107" i="103"/>
  <c r="D107" i="103" s="1"/>
  <c r="O106" i="103"/>
  <c r="D106" i="103" s="1"/>
  <c r="P101" i="103"/>
  <c r="O98" i="103"/>
  <c r="D98" i="103" s="1"/>
  <c r="O96" i="103"/>
  <c r="D96" i="103" s="1"/>
  <c r="P92" i="103"/>
  <c r="P91" i="103"/>
  <c r="O75" i="103"/>
  <c r="D75" i="103" s="1"/>
  <c r="O74" i="103"/>
  <c r="D74" i="103" s="1"/>
  <c r="O73" i="103"/>
  <c r="D73" i="103" s="1"/>
  <c r="S69" i="103"/>
  <c r="P68" i="103"/>
  <c r="O36" i="103"/>
  <c r="D36" i="103" s="1"/>
  <c r="D25" i="103"/>
  <c r="AE171" i="103"/>
  <c r="P170" i="103"/>
  <c r="B156" i="103"/>
  <c r="O150" i="103"/>
  <c r="D150" i="103" s="1"/>
  <c r="O144" i="103"/>
  <c r="D144" i="103" s="1"/>
  <c r="O140" i="103"/>
  <c r="D140" i="103" s="1"/>
  <c r="P136" i="103"/>
  <c r="P119" i="103"/>
  <c r="AJ110" i="103"/>
  <c r="O99" i="103"/>
  <c r="D99" i="103" s="1"/>
  <c r="O97" i="103"/>
  <c r="D97" i="103" s="1"/>
  <c r="O78" i="103"/>
  <c r="D78" i="103" s="1"/>
  <c r="O77" i="103"/>
  <c r="D77" i="103" s="1"/>
  <c r="AJ38" i="103"/>
  <c r="AE26" i="103"/>
  <c r="R156" i="103"/>
  <c r="O145" i="103"/>
  <c r="D145" i="103" s="1"/>
  <c r="O141" i="103"/>
  <c r="D141" i="103" s="1"/>
  <c r="P137" i="103"/>
  <c r="P133" i="103"/>
  <c r="O79" i="103"/>
  <c r="D79" i="103" s="1"/>
  <c r="U69" i="103"/>
  <c r="S59" i="103"/>
  <c r="O130" i="103"/>
  <c r="D130" i="103" s="1"/>
  <c r="O128" i="103"/>
  <c r="D128" i="103" s="1"/>
  <c r="O124" i="103"/>
  <c r="D124" i="103" s="1"/>
  <c r="P121" i="103"/>
  <c r="O111" i="103"/>
  <c r="D111" i="103" s="1"/>
  <c r="O109" i="103"/>
  <c r="D109" i="103" s="1"/>
  <c r="P103" i="103"/>
  <c r="O87" i="103"/>
  <c r="D87" i="103" s="1"/>
  <c r="P79" i="103"/>
  <c r="P78" i="103"/>
  <c r="P76" i="103"/>
  <c r="P73" i="103"/>
  <c r="O45" i="103"/>
  <c r="D45" i="103" s="1"/>
  <c r="O42" i="103"/>
  <c r="D42" i="103" s="1"/>
  <c r="O41" i="103"/>
  <c r="D41" i="103" s="1"/>
  <c r="C26" i="103"/>
  <c r="E171" i="103"/>
  <c r="B171" i="103" s="1"/>
  <c r="O163" i="103"/>
  <c r="D163" i="103" s="1"/>
  <c r="T156" i="103"/>
  <c r="Z146" i="103"/>
  <c r="Z134" i="103"/>
  <c r="E134" i="103"/>
  <c r="B134" i="103" s="1"/>
  <c r="O131" i="103"/>
  <c r="D131" i="103" s="1"/>
  <c r="O129" i="103"/>
  <c r="D129" i="103" s="1"/>
  <c r="O125" i="103"/>
  <c r="D125" i="103" s="1"/>
  <c r="P122" i="103"/>
  <c r="O115" i="103"/>
  <c r="D115" i="103" s="1"/>
  <c r="O114" i="103"/>
  <c r="D114" i="103" s="1"/>
  <c r="O112" i="103"/>
  <c r="D112" i="103" s="1"/>
  <c r="S110" i="103"/>
  <c r="O93" i="103"/>
  <c r="D93" i="103" s="1"/>
  <c r="P67" i="103"/>
  <c r="P65" i="103"/>
  <c r="F59" i="103"/>
  <c r="C59" i="103" s="1"/>
  <c r="O51" i="103"/>
  <c r="D51" i="103" s="1"/>
  <c r="O46" i="103"/>
  <c r="D46" i="103" s="1"/>
  <c r="P39" i="103"/>
  <c r="AE38" i="103"/>
  <c r="P34" i="103"/>
  <c r="P33" i="103"/>
  <c r="D16" i="103"/>
  <c r="P106" i="103"/>
  <c r="AE88" i="103"/>
  <c r="Z59" i="103"/>
  <c r="E59" i="103"/>
  <c r="B59" i="103" s="1"/>
  <c r="O28" i="103"/>
  <c r="D28" i="103" s="1"/>
  <c r="O50" i="103"/>
  <c r="D50" i="103" s="1"/>
  <c r="B38" i="103"/>
  <c r="O27" i="103"/>
  <c r="D27" i="103" s="1"/>
  <c r="T26" i="103"/>
  <c r="AJ69" i="103"/>
  <c r="P47" i="103"/>
  <c r="P46" i="103"/>
  <c r="O29" i="103"/>
  <c r="D29" i="103" s="1"/>
  <c r="AJ26" i="103"/>
  <c r="O177" i="103"/>
  <c r="D177" i="103" s="1"/>
  <c r="AJ171" i="103"/>
  <c r="Z171" i="103"/>
  <c r="P145" i="103"/>
  <c r="O143" i="103"/>
  <c r="D143" i="103" s="1"/>
  <c r="P129" i="103"/>
  <c r="O127" i="103"/>
  <c r="D127" i="103" s="1"/>
  <c r="AJ156" i="103"/>
  <c r="Q156" i="103"/>
  <c r="Z156" i="103"/>
  <c r="P169" i="103"/>
  <c r="O167" i="103"/>
  <c r="D167" i="103" s="1"/>
  <c r="P161" i="103"/>
  <c r="O159" i="103"/>
  <c r="D159" i="103" s="1"/>
  <c r="O151" i="103"/>
  <c r="D151" i="103" s="1"/>
  <c r="T146" i="103"/>
  <c r="U134" i="103"/>
  <c r="R171" i="103"/>
  <c r="S156" i="103"/>
  <c r="Q171" i="103"/>
  <c r="R110" i="103"/>
  <c r="P173" i="103"/>
  <c r="O149" i="103"/>
  <c r="D149" i="103" s="1"/>
  <c r="Q146" i="103"/>
  <c r="AJ134" i="103"/>
  <c r="U146" i="103"/>
  <c r="Q134" i="103"/>
  <c r="AE110" i="103"/>
  <c r="P109" i="103"/>
  <c r="P86" i="103"/>
  <c r="O70" i="103"/>
  <c r="D70" i="103" s="1"/>
  <c r="Q59" i="103"/>
  <c r="O54" i="103"/>
  <c r="D54" i="103" s="1"/>
  <c r="AE8" i="103"/>
  <c r="AF7" i="103"/>
  <c r="U8" i="103"/>
  <c r="F8" i="103"/>
  <c r="C8" i="103" s="1"/>
  <c r="H7" i="103"/>
  <c r="U171" i="103"/>
  <c r="P118" i="103"/>
  <c r="Q110" i="103"/>
  <c r="U110" i="103"/>
  <c r="P102" i="103"/>
  <c r="Z88" i="103"/>
  <c r="O80" i="103"/>
  <c r="D80" i="103" s="1"/>
  <c r="O76" i="103"/>
  <c r="D76" i="103" s="1"/>
  <c r="AE69" i="103"/>
  <c r="O64" i="103"/>
  <c r="D64" i="103" s="1"/>
  <c r="AJ59" i="103"/>
  <c r="P53" i="103"/>
  <c r="Q38" i="103"/>
  <c r="U38" i="103"/>
  <c r="T8" i="103"/>
  <c r="AJ8" i="103"/>
  <c r="AN7" i="103"/>
  <c r="AD7" i="103"/>
  <c r="B88" i="103"/>
  <c r="C38" i="103"/>
  <c r="AC7" i="103"/>
  <c r="O94" i="103"/>
  <c r="D94" i="103" s="1"/>
  <c r="S88" i="103"/>
  <c r="O84" i="103"/>
  <c r="D84" i="103" s="1"/>
  <c r="P77" i="103"/>
  <c r="O68" i="103"/>
  <c r="D68" i="103" s="1"/>
  <c r="O60" i="103"/>
  <c r="D60" i="103" s="1"/>
  <c r="T59" i="103"/>
  <c r="AL7" i="103"/>
  <c r="AB7" i="103"/>
  <c r="M7" i="103"/>
  <c r="AM7" i="103"/>
  <c r="Z38" i="103"/>
  <c r="T38" i="103"/>
  <c r="O120" i="103"/>
  <c r="D120" i="103" s="1"/>
  <c r="O116" i="103"/>
  <c r="D116" i="103" s="1"/>
  <c r="O104" i="103"/>
  <c r="D104" i="103" s="1"/>
  <c r="O100" i="103"/>
  <c r="D100" i="103" s="1"/>
  <c r="P93" i="103"/>
  <c r="R88" i="103"/>
  <c r="P70" i="103"/>
  <c r="R38" i="103"/>
  <c r="AK7" i="103"/>
  <c r="L7" i="103"/>
  <c r="N7" i="103"/>
  <c r="O118" i="103"/>
  <c r="D118" i="103" s="1"/>
  <c r="O102" i="103"/>
  <c r="D102" i="103" s="1"/>
  <c r="Q88" i="103"/>
  <c r="P85" i="103"/>
  <c r="F69" i="103"/>
  <c r="C69" i="103" s="1"/>
  <c r="R59" i="103"/>
  <c r="O48" i="103"/>
  <c r="D48" i="103" s="1"/>
  <c r="O44" i="103"/>
  <c r="D44" i="103" s="1"/>
  <c r="AA7" i="103"/>
  <c r="K7" i="103"/>
  <c r="Y7" i="103"/>
  <c r="W7" i="103"/>
  <c r="AI7" i="103"/>
  <c r="AH7" i="103"/>
  <c r="S8" i="103"/>
  <c r="X7" i="103"/>
  <c r="J7" i="103"/>
  <c r="P94" i="103"/>
  <c r="O72" i="103"/>
  <c r="D72" i="103" s="1"/>
  <c r="T69" i="103"/>
  <c r="O56" i="103"/>
  <c r="D56" i="103" s="1"/>
  <c r="O52" i="103"/>
  <c r="D52" i="103" s="1"/>
  <c r="O30" i="103"/>
  <c r="D30" i="103" s="1"/>
  <c r="AG7" i="103"/>
  <c r="I7" i="103"/>
  <c r="G7" i="103"/>
  <c r="Q8" i="103"/>
  <c r="Q26" i="103"/>
  <c r="V7" i="103"/>
  <c r="D6" i="101"/>
  <c r="E6" i="101"/>
  <c r="F6" i="101"/>
  <c r="G6" i="101"/>
  <c r="J6" i="101"/>
  <c r="K6" i="101"/>
  <c r="L6" i="101"/>
  <c r="M6" i="101"/>
  <c r="C7" i="101"/>
  <c r="B7" i="101" s="1"/>
  <c r="C8" i="101"/>
  <c r="B8" i="101" s="1"/>
  <c r="C9" i="101"/>
  <c r="B9" i="101" s="1"/>
  <c r="C10" i="101"/>
  <c r="B10" i="101" s="1"/>
  <c r="C11" i="101"/>
  <c r="B11" i="101" s="1"/>
  <c r="C12" i="101"/>
  <c r="B12" i="101" s="1"/>
  <c r="C13" i="101"/>
  <c r="B13" i="101" s="1"/>
  <c r="C14" i="101"/>
  <c r="B14" i="101" s="1"/>
  <c r="C15" i="101"/>
  <c r="B15" i="101" s="1"/>
  <c r="C16" i="101"/>
  <c r="B16" i="101" s="1"/>
  <c r="C17" i="101"/>
  <c r="B17" i="101" s="1"/>
  <c r="D18" i="101"/>
  <c r="E18" i="101"/>
  <c r="F18" i="101"/>
  <c r="G18" i="101"/>
  <c r="P26" i="103" l="1"/>
  <c r="O88" i="103"/>
  <c r="D88" i="103" s="1"/>
  <c r="O26" i="103"/>
  <c r="D26" i="103" s="1"/>
  <c r="P69" i="103"/>
  <c r="C18" i="101"/>
  <c r="O59" i="103"/>
  <c r="D59" i="103" s="1"/>
  <c r="P134" i="103"/>
  <c r="O110" i="103"/>
  <c r="D110" i="103" s="1"/>
  <c r="O38" i="103"/>
  <c r="D38" i="103" s="1"/>
  <c r="F7" i="103"/>
  <c r="O146" i="103"/>
  <c r="D146" i="103" s="1"/>
  <c r="P146" i="103"/>
  <c r="C6" i="101"/>
  <c r="B6" i="101" s="1"/>
  <c r="O69" i="103"/>
  <c r="D69" i="103" s="1"/>
  <c r="O156" i="103"/>
  <c r="D156" i="103" s="1"/>
  <c r="I18" i="101"/>
  <c r="P156" i="103"/>
  <c r="P8" i="103"/>
  <c r="S7" i="103"/>
  <c r="P59" i="103"/>
  <c r="I6" i="101"/>
  <c r="H6" i="101" s="1"/>
  <c r="E7" i="103"/>
  <c r="B7" i="103" s="1"/>
  <c r="AJ7" i="103"/>
  <c r="O8" i="103"/>
  <c r="D8" i="103" s="1"/>
  <c r="P38" i="103"/>
  <c r="AE7" i="103"/>
  <c r="R7" i="103"/>
  <c r="P171" i="103"/>
  <c r="T7" i="103"/>
  <c r="P88" i="103"/>
  <c r="P110" i="103"/>
  <c r="Z7" i="103"/>
  <c r="O171" i="103"/>
  <c r="D171" i="103" s="1"/>
  <c r="O134" i="103"/>
  <c r="D134" i="103" s="1"/>
  <c r="U7" i="103"/>
  <c r="Q7" i="103"/>
  <c r="C7" i="103"/>
  <c r="B18" i="101"/>
  <c r="H18" i="101"/>
  <c r="O7" i="103" l="1"/>
  <c r="D7" i="103" s="1"/>
  <c r="P7" i="103"/>
  <c r="E6" i="83" l="1"/>
  <c r="AC50" i="99"/>
  <c r="AC49" i="99"/>
  <c r="D270" i="99"/>
  <c r="D281" i="99"/>
  <c r="D280" i="99"/>
  <c r="D279" i="99"/>
  <c r="D278" i="99"/>
  <c r="D276" i="99"/>
  <c r="D268" i="99"/>
  <c r="D267" i="99"/>
  <c r="D262" i="99"/>
  <c r="D260" i="99"/>
  <c r="D257" i="99"/>
  <c r="D251" i="99"/>
  <c r="D249" i="99"/>
  <c r="D248" i="99"/>
  <c r="D247" i="99"/>
  <c r="D244" i="99"/>
  <c r="D238" i="99"/>
  <c r="D237" i="99"/>
  <c r="D234" i="99"/>
  <c r="D231" i="99"/>
  <c r="D228" i="99"/>
  <c r="D222" i="99"/>
  <c r="D219" i="99"/>
  <c r="D217" i="99"/>
  <c r="D215" i="99"/>
  <c r="D213" i="99"/>
  <c r="D210" i="99"/>
  <c r="D209" i="99"/>
  <c r="D208" i="99"/>
  <c r="D207" i="99"/>
  <c r="D203" i="99"/>
  <c r="D201" i="99"/>
  <c r="D195" i="99"/>
  <c r="D194" i="99"/>
  <c r="D191" i="99"/>
  <c r="D190" i="99"/>
  <c r="D187" i="99"/>
  <c r="D184" i="99"/>
  <c r="D182" i="99"/>
  <c r="D180" i="99"/>
  <c r="D177" i="99"/>
  <c r="D176" i="99"/>
  <c r="D175" i="99"/>
  <c r="D170" i="99"/>
  <c r="D169" i="99"/>
  <c r="D166" i="99"/>
  <c r="D164" i="99"/>
  <c r="D162" i="99"/>
  <c r="D160" i="99"/>
  <c r="D158" i="99"/>
  <c r="D156" i="99"/>
  <c r="D153" i="99"/>
  <c r="D147" i="99"/>
  <c r="D146" i="99"/>
  <c r="D144" i="99"/>
  <c r="D143" i="99"/>
  <c r="D142" i="99"/>
  <c r="D139" i="99"/>
  <c r="D134" i="99"/>
  <c r="D133" i="99"/>
  <c r="D131" i="99"/>
  <c r="D129" i="99"/>
  <c r="D126" i="99"/>
  <c r="D125" i="99"/>
  <c r="D123" i="99"/>
  <c r="D120" i="99"/>
  <c r="D118" i="99"/>
  <c r="D112" i="99"/>
  <c r="D111" i="99"/>
  <c r="D110" i="99"/>
  <c r="D109" i="99"/>
  <c r="D106" i="99"/>
  <c r="D104" i="99"/>
  <c r="D103" i="99"/>
  <c r="D102" i="99"/>
  <c r="D96" i="99"/>
  <c r="D95" i="99"/>
  <c r="D94" i="99"/>
  <c r="D93" i="99"/>
  <c r="D90" i="99"/>
  <c r="D88" i="99"/>
  <c r="D85" i="99"/>
  <c r="D82" i="99"/>
  <c r="Z80" i="99"/>
  <c r="D80" i="99"/>
  <c r="V79" i="99"/>
  <c r="Z67" i="99"/>
  <c r="V63" i="99"/>
  <c r="Z55" i="99"/>
  <c r="V51" i="99"/>
  <c r="Z44" i="99"/>
  <c r="V37" i="99"/>
  <c r="AJ34" i="99"/>
  <c r="Z33" i="99"/>
  <c r="V22" i="99"/>
  <c r="Z21" i="99"/>
  <c r="AC20" i="99"/>
  <c r="AC19" i="99"/>
  <c r="AC18" i="99"/>
  <c r="AC17" i="99"/>
  <c r="AC16" i="99"/>
  <c r="AC15" i="99"/>
  <c r="C15" i="99"/>
  <c r="AC14" i="99"/>
  <c r="AC13" i="99"/>
  <c r="AC12" i="99"/>
  <c r="D171" i="99" l="1"/>
  <c r="AC21" i="99"/>
  <c r="D97" i="99"/>
  <c r="D148" i="99"/>
  <c r="D239" i="99"/>
  <c r="AC51" i="99"/>
  <c r="D282" i="99"/>
  <c r="D271" i="99"/>
  <c r="D252" i="99"/>
  <c r="D223" i="99"/>
  <c r="D196" i="99"/>
  <c r="D135" i="99"/>
  <c r="D113" i="99"/>
  <c r="AP84" i="75"/>
  <c r="P14" i="75" l="1"/>
  <c r="Y9" i="75"/>
  <c r="X9" i="75"/>
  <c r="F6" i="83" l="1"/>
  <c r="H13" i="83"/>
  <c r="G13" i="83"/>
  <c r="D14" i="83"/>
  <c r="C14" i="83"/>
  <c r="AF14" i="75"/>
  <c r="AD14" i="75"/>
  <c r="AI69" i="91" l="1"/>
  <c r="AH69" i="91"/>
  <c r="AG69" i="91"/>
  <c r="AF69" i="91"/>
  <c r="AD69" i="91"/>
  <c r="AC69" i="91"/>
  <c r="AB69" i="91"/>
  <c r="AA69" i="91"/>
  <c r="V26" i="91"/>
  <c r="U27" i="91"/>
  <c r="U28" i="91"/>
  <c r="U29" i="91"/>
  <c r="U30" i="91"/>
  <c r="U31" i="91"/>
  <c r="U32" i="91"/>
  <c r="U33" i="91"/>
  <c r="U34" i="91"/>
  <c r="U35" i="91"/>
  <c r="U36" i="91"/>
  <c r="U37" i="91"/>
  <c r="F30" i="90"/>
  <c r="D30" i="90"/>
  <c r="Z69" i="91" l="1"/>
  <c r="H8" i="83" l="1"/>
  <c r="T84" i="75"/>
  <c r="S84" i="75"/>
  <c r="T83" i="75"/>
  <c r="S83" i="75"/>
  <c r="T82" i="75"/>
  <c r="S82" i="75"/>
  <c r="T81" i="75"/>
  <c r="S81" i="75"/>
  <c r="T80" i="75"/>
  <c r="S80" i="75"/>
  <c r="T79" i="75"/>
  <c r="S79" i="75"/>
  <c r="T78" i="75"/>
  <c r="S78" i="75"/>
  <c r="T76" i="75"/>
  <c r="S76" i="75"/>
  <c r="T75" i="75"/>
  <c r="S75" i="75"/>
  <c r="T74" i="75"/>
  <c r="S74" i="75"/>
  <c r="T73" i="75"/>
  <c r="S73" i="75"/>
  <c r="T72" i="75"/>
  <c r="S72" i="75"/>
  <c r="T71" i="75"/>
  <c r="S71" i="75"/>
  <c r="T70" i="75"/>
  <c r="S70" i="75"/>
  <c r="T68" i="75"/>
  <c r="S68" i="75"/>
  <c r="T67" i="75"/>
  <c r="S67" i="75"/>
  <c r="T66" i="75"/>
  <c r="S66" i="75"/>
  <c r="T65" i="75"/>
  <c r="S65" i="75"/>
  <c r="T64" i="75"/>
  <c r="S64" i="75"/>
  <c r="T63" i="75"/>
  <c r="S63" i="75"/>
  <c r="T62" i="75"/>
  <c r="S62" i="75"/>
  <c r="T60" i="75"/>
  <c r="S60" i="75"/>
  <c r="T59" i="75"/>
  <c r="S59" i="75"/>
  <c r="T58" i="75"/>
  <c r="S58" i="75"/>
  <c r="T57" i="75"/>
  <c r="S57" i="75"/>
  <c r="T56" i="75"/>
  <c r="S56" i="75"/>
  <c r="T55" i="75"/>
  <c r="S55" i="75"/>
  <c r="T54" i="75"/>
  <c r="S54" i="75"/>
  <c r="T52" i="75"/>
  <c r="S52" i="75"/>
  <c r="T51" i="75"/>
  <c r="S51" i="75"/>
  <c r="T50" i="75"/>
  <c r="S50" i="75"/>
  <c r="T49" i="75"/>
  <c r="S49" i="75"/>
  <c r="T48" i="75"/>
  <c r="S48" i="75"/>
  <c r="T47" i="75"/>
  <c r="S47" i="75"/>
  <c r="T46" i="75"/>
  <c r="S46" i="75"/>
  <c r="T44" i="75"/>
  <c r="S44" i="75"/>
  <c r="T43" i="75"/>
  <c r="S43" i="75"/>
  <c r="T42" i="75"/>
  <c r="S42" i="75"/>
  <c r="T41" i="75"/>
  <c r="S41" i="75"/>
  <c r="T40" i="75"/>
  <c r="S40" i="75"/>
  <c r="T39" i="75"/>
  <c r="S39" i="75"/>
  <c r="T38" i="75"/>
  <c r="S38" i="75"/>
  <c r="T36" i="75"/>
  <c r="S36" i="75"/>
  <c r="T35" i="75"/>
  <c r="S35" i="75"/>
  <c r="T34" i="75"/>
  <c r="S34" i="75"/>
  <c r="T33" i="75"/>
  <c r="S33" i="75"/>
  <c r="T32" i="75"/>
  <c r="S32" i="75"/>
  <c r="T31" i="75"/>
  <c r="S31" i="75"/>
  <c r="T30" i="75"/>
  <c r="S30" i="75"/>
  <c r="T28" i="75"/>
  <c r="S28" i="75"/>
  <c r="T27" i="75"/>
  <c r="S27" i="75"/>
  <c r="T26" i="75"/>
  <c r="S26" i="75"/>
  <c r="T25" i="75"/>
  <c r="S25" i="75"/>
  <c r="T24" i="75"/>
  <c r="S24" i="75"/>
  <c r="T23" i="75"/>
  <c r="S23" i="75"/>
  <c r="T22" i="75"/>
  <c r="S22" i="75"/>
  <c r="T20" i="75"/>
  <c r="S20" i="75"/>
  <c r="T19" i="75"/>
  <c r="S19" i="75"/>
  <c r="T18" i="75"/>
  <c r="S18" i="75"/>
  <c r="T17" i="75"/>
  <c r="S17" i="75"/>
  <c r="T16" i="75"/>
  <c r="S16" i="75"/>
  <c r="T15" i="75"/>
  <c r="S15" i="75"/>
  <c r="T14" i="75"/>
  <c r="S14" i="75"/>
  <c r="Q84" i="75"/>
  <c r="P84" i="75"/>
  <c r="Q83" i="75"/>
  <c r="P83" i="75"/>
  <c r="Q82" i="75"/>
  <c r="P82" i="75"/>
  <c r="Q81" i="75"/>
  <c r="P81" i="75"/>
  <c r="Q80" i="75"/>
  <c r="P80" i="75"/>
  <c r="Q79" i="75"/>
  <c r="P79" i="75"/>
  <c r="Q78" i="75"/>
  <c r="P78" i="75"/>
  <c r="Q76" i="75"/>
  <c r="P76" i="75"/>
  <c r="Q75" i="75"/>
  <c r="P75" i="75"/>
  <c r="Q74" i="75"/>
  <c r="P74" i="75"/>
  <c r="Q73" i="75"/>
  <c r="P73" i="75"/>
  <c r="Q72" i="75"/>
  <c r="P72" i="75"/>
  <c r="Q71" i="75"/>
  <c r="P71" i="75"/>
  <c r="Q70" i="75"/>
  <c r="P70" i="75"/>
  <c r="Q68" i="75"/>
  <c r="P68" i="75"/>
  <c r="Q67" i="75"/>
  <c r="P67" i="75"/>
  <c r="Q66" i="75"/>
  <c r="P66" i="75"/>
  <c r="Q65" i="75"/>
  <c r="P65" i="75"/>
  <c r="Q64" i="75"/>
  <c r="P64" i="75"/>
  <c r="Q63" i="75"/>
  <c r="P63" i="75"/>
  <c r="Q62" i="75"/>
  <c r="P62" i="75"/>
  <c r="Q60" i="75"/>
  <c r="P60" i="75"/>
  <c r="Q59" i="75"/>
  <c r="P59" i="75"/>
  <c r="Q58" i="75"/>
  <c r="P58" i="75"/>
  <c r="Q57" i="75"/>
  <c r="P57" i="75"/>
  <c r="Q56" i="75"/>
  <c r="P56" i="75"/>
  <c r="Q55" i="75"/>
  <c r="P55" i="75"/>
  <c r="Q54" i="75"/>
  <c r="P54" i="75"/>
  <c r="Q52" i="75"/>
  <c r="P52" i="75"/>
  <c r="Q51" i="75"/>
  <c r="P51" i="75"/>
  <c r="Q50" i="75"/>
  <c r="P50" i="75"/>
  <c r="Q49" i="75"/>
  <c r="P49" i="75"/>
  <c r="Q48" i="75"/>
  <c r="P48" i="75"/>
  <c r="Q47" i="75"/>
  <c r="P47" i="75"/>
  <c r="Q46" i="75"/>
  <c r="P46" i="75"/>
  <c r="Q44" i="75"/>
  <c r="P44" i="75"/>
  <c r="Q43" i="75"/>
  <c r="P43" i="75"/>
  <c r="Q42" i="75"/>
  <c r="P42" i="75"/>
  <c r="Q41" i="75"/>
  <c r="P41" i="75"/>
  <c r="Q40" i="75"/>
  <c r="P40" i="75"/>
  <c r="Q39" i="75"/>
  <c r="P39" i="75"/>
  <c r="Q38" i="75"/>
  <c r="P38" i="75"/>
  <c r="Q36" i="75"/>
  <c r="P36" i="75"/>
  <c r="Q35" i="75"/>
  <c r="P35" i="75"/>
  <c r="Q34" i="75"/>
  <c r="P34" i="75"/>
  <c r="Q33" i="75"/>
  <c r="P33" i="75"/>
  <c r="Q32" i="75"/>
  <c r="P32" i="75"/>
  <c r="Q31" i="75"/>
  <c r="P31" i="75"/>
  <c r="Q30" i="75"/>
  <c r="P30" i="75"/>
  <c r="Q28" i="75"/>
  <c r="P28" i="75"/>
  <c r="Q27" i="75"/>
  <c r="P27" i="75"/>
  <c r="Q26" i="75"/>
  <c r="P26" i="75"/>
  <c r="Q25" i="75"/>
  <c r="P25" i="75"/>
  <c r="Q24" i="75"/>
  <c r="P24" i="75"/>
  <c r="Q23" i="75"/>
  <c r="P23" i="75"/>
  <c r="Q22" i="75"/>
  <c r="P22" i="75"/>
  <c r="Q15" i="75"/>
  <c r="P15" i="75"/>
  <c r="Q20" i="75"/>
  <c r="P20" i="75"/>
  <c r="Q19" i="75"/>
  <c r="P19" i="75"/>
  <c r="Q18" i="75"/>
  <c r="P18" i="75"/>
  <c r="Q17" i="75"/>
  <c r="P17" i="75"/>
  <c r="Q16" i="75"/>
  <c r="P16" i="75"/>
  <c r="Q14" i="75"/>
  <c r="O14" i="75" s="1"/>
  <c r="N84" i="75"/>
  <c r="M84" i="75"/>
  <c r="N83" i="75"/>
  <c r="M83" i="75"/>
  <c r="N82" i="75"/>
  <c r="M82" i="75"/>
  <c r="N81" i="75"/>
  <c r="M81" i="75"/>
  <c r="N80" i="75"/>
  <c r="M80" i="75"/>
  <c r="N79" i="75"/>
  <c r="M79" i="75"/>
  <c r="N78" i="75"/>
  <c r="M78" i="75"/>
  <c r="N76" i="75"/>
  <c r="M76" i="75"/>
  <c r="N75" i="75"/>
  <c r="M75" i="75"/>
  <c r="N74" i="75"/>
  <c r="M74" i="75"/>
  <c r="N73" i="75"/>
  <c r="M73" i="75"/>
  <c r="N72" i="75"/>
  <c r="M72" i="75"/>
  <c r="N71" i="75"/>
  <c r="M71" i="75"/>
  <c r="N70" i="75"/>
  <c r="M70" i="75"/>
  <c r="N68" i="75"/>
  <c r="M68" i="75"/>
  <c r="N67" i="75"/>
  <c r="M67" i="75"/>
  <c r="N66" i="75"/>
  <c r="M66" i="75"/>
  <c r="N65" i="75"/>
  <c r="M65" i="75"/>
  <c r="N64" i="75"/>
  <c r="M64" i="75"/>
  <c r="N63" i="75"/>
  <c r="M63" i="75"/>
  <c r="N62" i="75"/>
  <c r="M62" i="75"/>
  <c r="N60" i="75"/>
  <c r="M60" i="75"/>
  <c r="N59" i="75"/>
  <c r="M59" i="75"/>
  <c r="N58" i="75"/>
  <c r="M58" i="75"/>
  <c r="N57" i="75"/>
  <c r="M57" i="75"/>
  <c r="N56" i="75"/>
  <c r="M56" i="75"/>
  <c r="N55" i="75"/>
  <c r="M55" i="75"/>
  <c r="N54" i="75"/>
  <c r="M54" i="75"/>
  <c r="N52" i="75"/>
  <c r="M52" i="75"/>
  <c r="N51" i="75"/>
  <c r="M51" i="75"/>
  <c r="N50" i="75"/>
  <c r="M50" i="75"/>
  <c r="N49" i="75"/>
  <c r="M49" i="75"/>
  <c r="N48" i="75"/>
  <c r="M48" i="75"/>
  <c r="N47" i="75"/>
  <c r="M47" i="75"/>
  <c r="N46" i="75"/>
  <c r="M46" i="75"/>
  <c r="N44" i="75"/>
  <c r="M44" i="75"/>
  <c r="N43" i="75"/>
  <c r="M43" i="75"/>
  <c r="N42" i="75"/>
  <c r="M42" i="75"/>
  <c r="N41" i="75"/>
  <c r="M41" i="75"/>
  <c r="N40" i="75"/>
  <c r="M40" i="75"/>
  <c r="N39" i="75"/>
  <c r="M39" i="75"/>
  <c r="N38" i="75"/>
  <c r="M38" i="75"/>
  <c r="N36" i="75"/>
  <c r="M36" i="75"/>
  <c r="N35" i="75"/>
  <c r="M35" i="75"/>
  <c r="N34" i="75"/>
  <c r="M34" i="75"/>
  <c r="N33" i="75"/>
  <c r="M33" i="75"/>
  <c r="N32" i="75"/>
  <c r="M32" i="75"/>
  <c r="N31" i="75"/>
  <c r="M31" i="75"/>
  <c r="N30" i="75"/>
  <c r="M30" i="75"/>
  <c r="N28" i="75"/>
  <c r="M28" i="75"/>
  <c r="N27" i="75"/>
  <c r="M27" i="75"/>
  <c r="N26" i="75"/>
  <c r="M26" i="75"/>
  <c r="N25" i="75"/>
  <c r="M25" i="75"/>
  <c r="N24" i="75"/>
  <c r="M24" i="75"/>
  <c r="N23" i="75"/>
  <c r="N22" i="75"/>
  <c r="M22" i="75"/>
  <c r="M20" i="75"/>
  <c r="M15" i="75"/>
  <c r="M16" i="75"/>
  <c r="M17" i="75"/>
  <c r="M18" i="75"/>
  <c r="M19" i="75"/>
  <c r="M14" i="75"/>
  <c r="N15" i="75"/>
  <c r="N16" i="75"/>
  <c r="N17" i="75"/>
  <c r="N18" i="75"/>
  <c r="N19" i="75"/>
  <c r="N20" i="75"/>
  <c r="N14" i="75"/>
  <c r="AP14" i="75"/>
  <c r="J14" i="75" s="1"/>
  <c r="G14" i="75" l="1"/>
  <c r="D14" i="75"/>
  <c r="D19" i="78" l="1"/>
  <c r="C19" i="78"/>
  <c r="D18" i="78"/>
  <c r="C18" i="78"/>
  <c r="D17" i="78"/>
  <c r="C17" i="78"/>
  <c r="D16" i="78"/>
  <c r="C16" i="78"/>
  <c r="D15" i="78"/>
  <c r="C15" i="78"/>
  <c r="D14" i="78"/>
  <c r="C14" i="78"/>
  <c r="D13" i="78"/>
  <c r="C13" i="78"/>
  <c r="D12" i="78"/>
  <c r="C12" i="78"/>
  <c r="D11" i="78"/>
  <c r="C11" i="78"/>
  <c r="D10" i="78"/>
  <c r="C10" i="78"/>
  <c r="D9" i="78"/>
  <c r="C9" i="78"/>
  <c r="D8" i="78"/>
  <c r="C8" i="78"/>
  <c r="D7" i="78"/>
  <c r="C7" i="78"/>
  <c r="D6" i="78"/>
  <c r="C6" i="78"/>
  <c r="H5" i="78"/>
  <c r="G5" i="78"/>
  <c r="F5" i="78"/>
  <c r="E5" i="78"/>
  <c r="H4" i="78"/>
  <c r="G4" i="78"/>
  <c r="F4" i="78"/>
  <c r="E4" i="78"/>
  <c r="C5" i="78" l="1"/>
  <c r="D4" i="78"/>
  <c r="D5" i="78"/>
  <c r="C4" i="78"/>
  <c r="D28" i="83" l="1"/>
  <c r="C28" i="83"/>
  <c r="C27" i="83"/>
  <c r="D26" i="83"/>
  <c r="C26" i="83"/>
  <c r="D25" i="83"/>
  <c r="C25" i="83"/>
  <c r="D24" i="83"/>
  <c r="C24" i="83"/>
  <c r="D23" i="83"/>
  <c r="C23" i="83"/>
  <c r="D22" i="83"/>
  <c r="D6" i="83" s="1"/>
  <c r="C22" i="83"/>
  <c r="C6" i="83" s="1"/>
  <c r="Z21" i="83"/>
  <c r="Y21" i="83"/>
  <c r="X21" i="83"/>
  <c r="W21" i="83"/>
  <c r="V21" i="83"/>
  <c r="U21" i="83"/>
  <c r="T21" i="83"/>
  <c r="S21" i="83"/>
  <c r="R21" i="83"/>
  <c r="Q21" i="83"/>
  <c r="P21" i="83"/>
  <c r="O21" i="83"/>
  <c r="N21" i="83"/>
  <c r="M21" i="83"/>
  <c r="L21" i="83"/>
  <c r="K21" i="83"/>
  <c r="J21" i="83"/>
  <c r="I21" i="83"/>
  <c r="H21" i="83"/>
  <c r="G21" i="83"/>
  <c r="F21" i="83"/>
  <c r="E21" i="83"/>
  <c r="D20" i="83"/>
  <c r="D12" i="83" s="1"/>
  <c r="C20" i="83"/>
  <c r="D19" i="83"/>
  <c r="D11" i="83" s="1"/>
  <c r="C19" i="83"/>
  <c r="D18" i="83"/>
  <c r="C18" i="83"/>
  <c r="D17" i="83"/>
  <c r="C17" i="83"/>
  <c r="D16" i="83"/>
  <c r="D8" i="83" s="1"/>
  <c r="C16" i="83"/>
  <c r="D15" i="83"/>
  <c r="C15" i="83"/>
  <c r="Z13" i="83"/>
  <c r="Y13" i="83"/>
  <c r="X13" i="83"/>
  <c r="W13" i="83"/>
  <c r="V13" i="83"/>
  <c r="U13" i="83"/>
  <c r="T13" i="83"/>
  <c r="S13" i="83"/>
  <c r="R13" i="83"/>
  <c r="Q13" i="83"/>
  <c r="P13" i="83"/>
  <c r="O13" i="83"/>
  <c r="N13" i="83"/>
  <c r="M13" i="83"/>
  <c r="L13" i="83"/>
  <c r="K13" i="83"/>
  <c r="J13" i="83"/>
  <c r="I13" i="83"/>
  <c r="F13" i="83"/>
  <c r="E13" i="83"/>
  <c r="Z12" i="83"/>
  <c r="Y12" i="83"/>
  <c r="X12" i="83"/>
  <c r="W12" i="83"/>
  <c r="V12" i="83"/>
  <c r="U12" i="83"/>
  <c r="T12" i="83"/>
  <c r="S12" i="83"/>
  <c r="R12" i="83"/>
  <c r="Q12" i="83"/>
  <c r="P12" i="83"/>
  <c r="O12" i="83"/>
  <c r="N12" i="83"/>
  <c r="M12" i="83"/>
  <c r="L12" i="83"/>
  <c r="K12" i="83"/>
  <c r="J12" i="83"/>
  <c r="I12" i="83"/>
  <c r="H12" i="83"/>
  <c r="G12" i="83"/>
  <c r="F12" i="83"/>
  <c r="E12" i="83"/>
  <c r="Z11" i="83"/>
  <c r="Y11" i="83"/>
  <c r="X11" i="83"/>
  <c r="W11" i="83"/>
  <c r="V11" i="83"/>
  <c r="U11" i="83"/>
  <c r="T11" i="83"/>
  <c r="S11" i="83"/>
  <c r="R11" i="83"/>
  <c r="Q11" i="83"/>
  <c r="P11" i="83"/>
  <c r="O11" i="83"/>
  <c r="N11" i="83"/>
  <c r="M11" i="83"/>
  <c r="L11" i="83"/>
  <c r="K11" i="83"/>
  <c r="J11" i="83"/>
  <c r="I11" i="83"/>
  <c r="H11" i="83"/>
  <c r="G11" i="83"/>
  <c r="F11" i="83"/>
  <c r="E11" i="83"/>
  <c r="Z10" i="83"/>
  <c r="Y10" i="83"/>
  <c r="X10" i="83"/>
  <c r="W10" i="83"/>
  <c r="V10" i="83"/>
  <c r="U10" i="83"/>
  <c r="T10" i="83"/>
  <c r="S10" i="83"/>
  <c r="R10" i="83"/>
  <c r="Q10" i="83"/>
  <c r="P10" i="83"/>
  <c r="O10" i="83"/>
  <c r="N10" i="83"/>
  <c r="M10" i="83"/>
  <c r="L10" i="83"/>
  <c r="K10" i="83"/>
  <c r="J10" i="83"/>
  <c r="I10" i="83"/>
  <c r="H10" i="83"/>
  <c r="G10" i="83"/>
  <c r="F10" i="83"/>
  <c r="E10" i="83"/>
  <c r="Z9" i="83"/>
  <c r="Y9" i="83"/>
  <c r="X9" i="83"/>
  <c r="W9" i="83"/>
  <c r="V9" i="83"/>
  <c r="U9" i="83"/>
  <c r="T9" i="83"/>
  <c r="S9" i="83"/>
  <c r="R9" i="83"/>
  <c r="Q9" i="83"/>
  <c r="P9" i="83"/>
  <c r="O9" i="83"/>
  <c r="N9" i="83"/>
  <c r="M9" i="83"/>
  <c r="L9" i="83"/>
  <c r="K9" i="83"/>
  <c r="J9" i="83"/>
  <c r="I9" i="83"/>
  <c r="H9" i="83"/>
  <c r="G9" i="83"/>
  <c r="F9" i="83"/>
  <c r="E9" i="83"/>
  <c r="Z8" i="83"/>
  <c r="Y8" i="83"/>
  <c r="X8" i="83"/>
  <c r="W8" i="83"/>
  <c r="V8" i="83"/>
  <c r="U8" i="83"/>
  <c r="T8" i="83"/>
  <c r="S8" i="83"/>
  <c r="R8" i="83"/>
  <c r="Q8" i="83"/>
  <c r="P8" i="83"/>
  <c r="O8" i="83"/>
  <c r="N8" i="83"/>
  <c r="M8" i="83"/>
  <c r="L8" i="83"/>
  <c r="K8" i="83"/>
  <c r="J8" i="83"/>
  <c r="I8" i="83"/>
  <c r="G8" i="83"/>
  <c r="F8" i="83"/>
  <c r="E8" i="83"/>
  <c r="Z7" i="83"/>
  <c r="Y7" i="83"/>
  <c r="X7" i="83"/>
  <c r="W7" i="83"/>
  <c r="V7" i="83"/>
  <c r="U7" i="83"/>
  <c r="T7" i="83"/>
  <c r="S7" i="83"/>
  <c r="R7" i="83"/>
  <c r="Q7" i="83"/>
  <c r="P7" i="83"/>
  <c r="O7" i="83"/>
  <c r="N7" i="83"/>
  <c r="M7" i="83"/>
  <c r="L7" i="83"/>
  <c r="K7" i="83"/>
  <c r="J7" i="83"/>
  <c r="I7" i="83"/>
  <c r="H7" i="83"/>
  <c r="G7" i="83"/>
  <c r="F7" i="83"/>
  <c r="E7" i="83"/>
  <c r="Z6" i="83"/>
  <c r="Y6" i="83"/>
  <c r="X6" i="83"/>
  <c r="W6" i="83"/>
  <c r="V6" i="83"/>
  <c r="U6" i="83"/>
  <c r="T6" i="83"/>
  <c r="S6" i="83"/>
  <c r="R6" i="83"/>
  <c r="Q6" i="83"/>
  <c r="P6" i="83"/>
  <c r="O6" i="83"/>
  <c r="N6" i="83"/>
  <c r="M6" i="83"/>
  <c r="L6" i="83"/>
  <c r="K6" i="83"/>
  <c r="J6" i="83"/>
  <c r="I6" i="83"/>
  <c r="H6" i="83"/>
  <c r="G6" i="83"/>
  <c r="D10" i="83" l="1"/>
  <c r="D7" i="83"/>
  <c r="C9" i="83"/>
  <c r="C12" i="83"/>
  <c r="E5" i="83"/>
  <c r="C10" i="83"/>
  <c r="C13" i="83"/>
  <c r="D13" i="83"/>
  <c r="D21" i="83"/>
  <c r="J5" i="83"/>
  <c r="V5" i="83"/>
  <c r="D9" i="83"/>
  <c r="N5" i="83"/>
  <c r="C8" i="83"/>
  <c r="Z5" i="83"/>
  <c r="C21" i="83"/>
  <c r="R5" i="83"/>
  <c r="F5" i="83"/>
  <c r="H5" i="83"/>
  <c r="L5" i="83"/>
  <c r="P5" i="83"/>
  <c r="T5" i="83"/>
  <c r="X5" i="83"/>
  <c r="I5" i="83"/>
  <c r="M5" i="83"/>
  <c r="Q5" i="83"/>
  <c r="U5" i="83"/>
  <c r="Y5" i="83"/>
  <c r="G5" i="83"/>
  <c r="K5" i="83"/>
  <c r="O5" i="83"/>
  <c r="S5" i="83"/>
  <c r="W5" i="83"/>
  <c r="C11" i="83"/>
  <c r="C7" i="83"/>
  <c r="D5" i="83" l="1"/>
  <c r="C5" i="83"/>
  <c r="K14" i="75"/>
  <c r="H14" i="75" s="1"/>
  <c r="F14" i="75" s="1"/>
  <c r="R92" i="75"/>
  <c r="O92" i="75"/>
  <c r="L92" i="75"/>
  <c r="I92" i="75"/>
  <c r="H92" i="75"/>
  <c r="E92" i="75" s="1"/>
  <c r="G92" i="75"/>
  <c r="D92" i="75"/>
  <c r="R91" i="75"/>
  <c r="O91" i="75"/>
  <c r="L91" i="75"/>
  <c r="I91" i="75"/>
  <c r="H91" i="75"/>
  <c r="E91" i="75" s="1"/>
  <c r="G91" i="75"/>
  <c r="D91" i="75"/>
  <c r="R90" i="75"/>
  <c r="O90" i="75"/>
  <c r="L90" i="75"/>
  <c r="I90" i="75"/>
  <c r="H90" i="75"/>
  <c r="E90" i="75" s="1"/>
  <c r="G90" i="75"/>
  <c r="D90" i="75"/>
  <c r="R89" i="75"/>
  <c r="O89" i="75"/>
  <c r="L89" i="75"/>
  <c r="H89" i="75"/>
  <c r="E89" i="75" s="1"/>
  <c r="G89" i="75"/>
  <c r="D89" i="75"/>
  <c r="R88" i="75"/>
  <c r="O88" i="75"/>
  <c r="L88" i="75"/>
  <c r="I88" i="75"/>
  <c r="H88" i="75"/>
  <c r="E88" i="75" s="1"/>
  <c r="G88" i="75"/>
  <c r="D88" i="75"/>
  <c r="R87" i="75"/>
  <c r="O87" i="75"/>
  <c r="L87" i="75"/>
  <c r="I87" i="75"/>
  <c r="H87" i="75"/>
  <c r="E87" i="75" s="1"/>
  <c r="G87" i="75"/>
  <c r="D87" i="75"/>
  <c r="R86" i="75"/>
  <c r="O86" i="75"/>
  <c r="L86" i="75"/>
  <c r="I86" i="75"/>
  <c r="H86" i="75"/>
  <c r="E86" i="75" s="1"/>
  <c r="G86" i="75"/>
  <c r="D86" i="75"/>
  <c r="T85" i="75"/>
  <c r="S85" i="75"/>
  <c r="Q85" i="75"/>
  <c r="P85" i="75"/>
  <c r="N85" i="75"/>
  <c r="M85" i="75"/>
  <c r="K85" i="75"/>
  <c r="J85" i="75"/>
  <c r="R84" i="75"/>
  <c r="O84" i="75"/>
  <c r="L84" i="75"/>
  <c r="R83" i="75"/>
  <c r="O83" i="75"/>
  <c r="L83" i="75"/>
  <c r="R82" i="75"/>
  <c r="O82" i="75"/>
  <c r="L82" i="75"/>
  <c r="R81" i="75"/>
  <c r="O81" i="75"/>
  <c r="L81" i="75"/>
  <c r="R80" i="75"/>
  <c r="O80" i="75"/>
  <c r="L80" i="75"/>
  <c r="R79" i="75"/>
  <c r="O79" i="75"/>
  <c r="L79" i="75"/>
  <c r="R78" i="75"/>
  <c r="O78" i="75"/>
  <c r="L78" i="75"/>
  <c r="T77" i="75"/>
  <c r="S77" i="75"/>
  <c r="Q77" i="75"/>
  <c r="P77" i="75"/>
  <c r="N77" i="75"/>
  <c r="M77" i="75"/>
  <c r="R76" i="75"/>
  <c r="O76" i="75"/>
  <c r="L76" i="75"/>
  <c r="R75" i="75"/>
  <c r="O75" i="75"/>
  <c r="L75" i="75"/>
  <c r="R74" i="75"/>
  <c r="O74" i="75"/>
  <c r="L74" i="75"/>
  <c r="R73" i="75"/>
  <c r="O73" i="75"/>
  <c r="L73" i="75"/>
  <c r="R72" i="75"/>
  <c r="O72" i="75"/>
  <c r="L72" i="75"/>
  <c r="R71" i="75"/>
  <c r="O71" i="75"/>
  <c r="L71" i="75"/>
  <c r="R70" i="75"/>
  <c r="O70" i="75"/>
  <c r="L70" i="75"/>
  <c r="T69" i="75"/>
  <c r="S69" i="75"/>
  <c r="Q69" i="75"/>
  <c r="P69" i="75"/>
  <c r="N69" i="75"/>
  <c r="M69" i="75"/>
  <c r="R68" i="75"/>
  <c r="O68" i="75"/>
  <c r="L68" i="75"/>
  <c r="R67" i="75"/>
  <c r="O67" i="75"/>
  <c r="L67" i="75"/>
  <c r="R66" i="75"/>
  <c r="O66" i="75"/>
  <c r="L66" i="75"/>
  <c r="R65" i="75"/>
  <c r="O65" i="75"/>
  <c r="L65" i="75"/>
  <c r="R64" i="75"/>
  <c r="O64" i="75"/>
  <c r="L64" i="75"/>
  <c r="R63" i="75"/>
  <c r="O63" i="75"/>
  <c r="L63" i="75"/>
  <c r="R62" i="75"/>
  <c r="O62" i="75"/>
  <c r="L62" i="75"/>
  <c r="T61" i="75"/>
  <c r="S61" i="75"/>
  <c r="Q61" i="75"/>
  <c r="P61" i="75"/>
  <c r="N61" i="75"/>
  <c r="M61" i="75"/>
  <c r="R60" i="75"/>
  <c r="O60" i="75"/>
  <c r="L60" i="75"/>
  <c r="R59" i="75"/>
  <c r="O59" i="75"/>
  <c r="L59" i="75"/>
  <c r="R58" i="75"/>
  <c r="O58" i="75"/>
  <c r="L58" i="75"/>
  <c r="R57" i="75"/>
  <c r="O57" i="75"/>
  <c r="L57" i="75"/>
  <c r="R56" i="75"/>
  <c r="O56" i="75"/>
  <c r="L56" i="75"/>
  <c r="R55" i="75"/>
  <c r="O55" i="75"/>
  <c r="L55" i="75"/>
  <c r="R54" i="75"/>
  <c r="O54" i="75"/>
  <c r="L54" i="75"/>
  <c r="T53" i="75"/>
  <c r="S53" i="75"/>
  <c r="Q53" i="75"/>
  <c r="P53" i="75"/>
  <c r="N53" i="75"/>
  <c r="M53" i="75"/>
  <c r="R52" i="75"/>
  <c r="O52" i="75"/>
  <c r="L52" i="75"/>
  <c r="R51" i="75"/>
  <c r="O51" i="75"/>
  <c r="L51" i="75"/>
  <c r="R50" i="75"/>
  <c r="O50" i="75"/>
  <c r="L50" i="75"/>
  <c r="R49" i="75"/>
  <c r="O49" i="75"/>
  <c r="L49" i="75"/>
  <c r="R48" i="75"/>
  <c r="O48" i="75"/>
  <c r="L48" i="75"/>
  <c r="R47" i="75"/>
  <c r="O47" i="75"/>
  <c r="L47" i="75"/>
  <c r="R46" i="75"/>
  <c r="O46" i="75"/>
  <c r="L46" i="75"/>
  <c r="T45" i="75"/>
  <c r="S45" i="75"/>
  <c r="Q45" i="75"/>
  <c r="P45" i="75"/>
  <c r="N45" i="75"/>
  <c r="M45" i="75"/>
  <c r="R44" i="75"/>
  <c r="O44" i="75"/>
  <c r="L44" i="75"/>
  <c r="R43" i="75"/>
  <c r="O43" i="75"/>
  <c r="L43" i="75"/>
  <c r="R42" i="75"/>
  <c r="O42" i="75"/>
  <c r="L42" i="75"/>
  <c r="R41" i="75"/>
  <c r="O41" i="75"/>
  <c r="L41" i="75"/>
  <c r="R40" i="75"/>
  <c r="O40" i="75"/>
  <c r="L40" i="75"/>
  <c r="R39" i="75"/>
  <c r="O39" i="75"/>
  <c r="L39" i="75"/>
  <c r="R38" i="75"/>
  <c r="O38" i="75"/>
  <c r="L38" i="75"/>
  <c r="T37" i="75"/>
  <c r="S37" i="75"/>
  <c r="Q37" i="75"/>
  <c r="P37" i="75"/>
  <c r="N37" i="75"/>
  <c r="M37" i="75"/>
  <c r="R36" i="75"/>
  <c r="O36" i="75"/>
  <c r="L36" i="75"/>
  <c r="R35" i="75"/>
  <c r="O35" i="75"/>
  <c r="L35" i="75"/>
  <c r="R34" i="75"/>
  <c r="O34" i="75"/>
  <c r="L34" i="75"/>
  <c r="R33" i="75"/>
  <c r="O33" i="75"/>
  <c r="L33" i="75"/>
  <c r="R32" i="75"/>
  <c r="O32" i="75"/>
  <c r="L32" i="75"/>
  <c r="R31" i="75"/>
  <c r="O31" i="75"/>
  <c r="L31" i="75"/>
  <c r="R30" i="75"/>
  <c r="O30" i="75"/>
  <c r="L30" i="75"/>
  <c r="T29" i="75"/>
  <c r="S29" i="75"/>
  <c r="Q29" i="75"/>
  <c r="P29" i="75"/>
  <c r="N29" i="75"/>
  <c r="M29" i="75"/>
  <c r="R28" i="75"/>
  <c r="O28" i="75"/>
  <c r="L28" i="75"/>
  <c r="R27" i="75"/>
  <c r="O27" i="75"/>
  <c r="L27" i="75"/>
  <c r="R26" i="75"/>
  <c r="O26" i="75"/>
  <c r="L26" i="75"/>
  <c r="R25" i="75"/>
  <c r="O25" i="75"/>
  <c r="L25" i="75"/>
  <c r="R24" i="75"/>
  <c r="O24" i="75"/>
  <c r="L24" i="75"/>
  <c r="R23" i="75"/>
  <c r="O23" i="75"/>
  <c r="L23" i="75"/>
  <c r="R22" i="75"/>
  <c r="O22" i="75"/>
  <c r="L22" i="75"/>
  <c r="T21" i="75"/>
  <c r="S21" i="75"/>
  <c r="Q21" i="75"/>
  <c r="P21" i="75"/>
  <c r="N21" i="75"/>
  <c r="M21" i="75"/>
  <c r="R20" i="75"/>
  <c r="O20" i="75"/>
  <c r="L20" i="75"/>
  <c r="R19" i="75"/>
  <c r="O19" i="75"/>
  <c r="L19" i="75"/>
  <c r="R18" i="75"/>
  <c r="O18" i="75"/>
  <c r="L18" i="75"/>
  <c r="R17" i="75"/>
  <c r="O17" i="75"/>
  <c r="L17" i="75"/>
  <c r="R16" i="75"/>
  <c r="O16" i="75"/>
  <c r="L16" i="75"/>
  <c r="R15" i="75"/>
  <c r="O15" i="75"/>
  <c r="L15" i="75"/>
  <c r="R14" i="75"/>
  <c r="L14" i="75"/>
  <c r="T13" i="75"/>
  <c r="S13" i="75"/>
  <c r="Q13" i="75"/>
  <c r="P13" i="75"/>
  <c r="N13" i="75"/>
  <c r="M13" i="75"/>
  <c r="T12" i="75"/>
  <c r="S12" i="75"/>
  <c r="Q12" i="75"/>
  <c r="P12" i="75"/>
  <c r="N12" i="75"/>
  <c r="M12" i="75"/>
  <c r="T11" i="75"/>
  <c r="S11" i="75"/>
  <c r="Q11" i="75"/>
  <c r="P11" i="75"/>
  <c r="N11" i="75"/>
  <c r="M11" i="75"/>
  <c r="T10" i="75"/>
  <c r="S10" i="75"/>
  <c r="Q10" i="75"/>
  <c r="P10" i="75"/>
  <c r="N10" i="75"/>
  <c r="M10" i="75"/>
  <c r="T9" i="75"/>
  <c r="S9" i="75"/>
  <c r="Q9" i="75"/>
  <c r="P9" i="75"/>
  <c r="N9" i="75"/>
  <c r="M9" i="75"/>
  <c r="T8" i="75"/>
  <c r="S8" i="75"/>
  <c r="Q8" i="75"/>
  <c r="P8" i="75"/>
  <c r="N8" i="75"/>
  <c r="M8" i="75"/>
  <c r="T7" i="75"/>
  <c r="S7" i="75"/>
  <c r="Q7" i="75"/>
  <c r="P7" i="75"/>
  <c r="N7" i="75"/>
  <c r="M7" i="75"/>
  <c r="T6" i="75"/>
  <c r="S6" i="75"/>
  <c r="Q6" i="75"/>
  <c r="P6" i="75"/>
  <c r="N6" i="75"/>
  <c r="M6" i="75"/>
  <c r="G85" i="75" l="1"/>
  <c r="L85" i="75"/>
  <c r="F88" i="75"/>
  <c r="F92" i="75"/>
  <c r="F86" i="75"/>
  <c r="O85" i="75"/>
  <c r="F90" i="75"/>
  <c r="C87" i="75"/>
  <c r="C91" i="75"/>
  <c r="H85" i="75"/>
  <c r="F85" i="75" s="1"/>
  <c r="R85" i="75"/>
  <c r="C92" i="75"/>
  <c r="C89" i="75"/>
  <c r="D85" i="75"/>
  <c r="F91" i="75"/>
  <c r="E85" i="75"/>
  <c r="L61" i="75"/>
  <c r="F87" i="75"/>
  <c r="F89" i="75"/>
  <c r="C86" i="75"/>
  <c r="C88" i="75"/>
  <c r="C90" i="75"/>
  <c r="I85" i="75"/>
  <c r="O77" i="75"/>
  <c r="O53" i="75"/>
  <c r="L53" i="75"/>
  <c r="P5" i="75"/>
  <c r="R69" i="75"/>
  <c r="L45" i="75"/>
  <c r="R45" i="75"/>
  <c r="R37" i="75"/>
  <c r="R77" i="75"/>
  <c r="O61" i="75"/>
  <c r="E14" i="75"/>
  <c r="C14" i="75" s="1"/>
  <c r="I14" i="75"/>
  <c r="R21" i="75"/>
  <c r="R29" i="75"/>
  <c r="R13" i="75"/>
  <c r="O69" i="75"/>
  <c r="O21" i="75"/>
  <c r="O45" i="75"/>
  <c r="L77" i="75"/>
  <c r="O37" i="75"/>
  <c r="O29" i="75"/>
  <c r="O11" i="75"/>
  <c r="O12" i="75"/>
  <c r="O13" i="75"/>
  <c r="O6" i="75"/>
  <c r="O7" i="75"/>
  <c r="O8" i="75"/>
  <c r="O9" i="75"/>
  <c r="O10" i="75"/>
  <c r="L69" i="75"/>
  <c r="R61" i="75"/>
  <c r="R53" i="75"/>
  <c r="T5" i="75"/>
  <c r="R6" i="75"/>
  <c r="R7" i="75"/>
  <c r="R8" i="75"/>
  <c r="R9" i="75"/>
  <c r="R10" i="75"/>
  <c r="R11" i="75"/>
  <c r="R12" i="75"/>
  <c r="L10" i="75"/>
  <c r="L8" i="75"/>
  <c r="L9" i="75"/>
  <c r="L37" i="75"/>
  <c r="L29" i="75"/>
  <c r="L11" i="75"/>
  <c r="N5" i="75"/>
  <c r="L21" i="75"/>
  <c r="L12" i="75"/>
  <c r="L7" i="75"/>
  <c r="L13" i="75"/>
  <c r="S5" i="75"/>
  <c r="Q5" i="75"/>
  <c r="L6" i="75"/>
  <c r="M5" i="75"/>
  <c r="AF17" i="75"/>
  <c r="AF16" i="75"/>
  <c r="Z8" i="75"/>
  <c r="Z9" i="75"/>
  <c r="Z7" i="75"/>
  <c r="AR84" i="75"/>
  <c r="J84" i="75"/>
  <c r="AF84" i="75"/>
  <c r="AD84" i="75"/>
  <c r="K84" i="75" s="1"/>
  <c r="AR83" i="75"/>
  <c r="AP83" i="75"/>
  <c r="J83" i="75" s="1"/>
  <c r="AF83" i="75"/>
  <c r="AD83" i="75"/>
  <c r="K83" i="75" s="1"/>
  <c r="AR82" i="75"/>
  <c r="AP82" i="75"/>
  <c r="J82" i="75" s="1"/>
  <c r="AF82" i="75"/>
  <c r="AD82" i="75"/>
  <c r="K82" i="75" s="1"/>
  <c r="AR81" i="75"/>
  <c r="AP81" i="75"/>
  <c r="J81" i="75" s="1"/>
  <c r="AF81" i="75"/>
  <c r="AD81" i="75"/>
  <c r="K81" i="75" s="1"/>
  <c r="AR80" i="75"/>
  <c r="AP80" i="75"/>
  <c r="J80" i="75" s="1"/>
  <c r="AF80" i="75"/>
  <c r="AD80" i="75"/>
  <c r="K80" i="75" s="1"/>
  <c r="AP79" i="75"/>
  <c r="J79" i="75" s="1"/>
  <c r="AD79" i="75"/>
  <c r="K79" i="75" s="1"/>
  <c r="AR78" i="75"/>
  <c r="AP78" i="75"/>
  <c r="J78" i="75" s="1"/>
  <c r="AF78" i="75"/>
  <c r="AD78" i="75"/>
  <c r="K78" i="75" s="1"/>
  <c r="AI77" i="75"/>
  <c r="AR76" i="75"/>
  <c r="AP76" i="75"/>
  <c r="J76" i="75" s="1"/>
  <c r="AF76" i="75"/>
  <c r="AD76" i="75"/>
  <c r="K76" i="75" s="1"/>
  <c r="AR75" i="75"/>
  <c r="AP75" i="75"/>
  <c r="J75" i="75" s="1"/>
  <c r="AF75" i="75"/>
  <c r="AD75" i="75"/>
  <c r="K75" i="75" s="1"/>
  <c r="AR74" i="75"/>
  <c r="AP74" i="75"/>
  <c r="J74" i="75" s="1"/>
  <c r="AF74" i="75"/>
  <c r="AD74" i="75"/>
  <c r="K74" i="75" s="1"/>
  <c r="AR73" i="75"/>
  <c r="AP73" i="75"/>
  <c r="J73" i="75" s="1"/>
  <c r="AF73" i="75"/>
  <c r="AD73" i="75"/>
  <c r="K73" i="75" s="1"/>
  <c r="AR72" i="75"/>
  <c r="AP72" i="75"/>
  <c r="J72" i="75" s="1"/>
  <c r="AF72" i="75"/>
  <c r="AD72" i="75"/>
  <c r="K72" i="75" s="1"/>
  <c r="AP71" i="75"/>
  <c r="J71" i="75" s="1"/>
  <c r="AD71" i="75"/>
  <c r="K71" i="75" s="1"/>
  <c r="AR70" i="75"/>
  <c r="AP70" i="75"/>
  <c r="J70" i="75" s="1"/>
  <c r="AF70" i="75"/>
  <c r="AD70" i="75"/>
  <c r="K70" i="75" s="1"/>
  <c r="AI69" i="75"/>
  <c r="AR68" i="75"/>
  <c r="AP68" i="75"/>
  <c r="J68" i="75" s="1"/>
  <c r="AF68" i="75"/>
  <c r="AD68" i="75"/>
  <c r="K68" i="75" s="1"/>
  <c r="AR67" i="75"/>
  <c r="AP67" i="75"/>
  <c r="J67" i="75" s="1"/>
  <c r="AF67" i="75"/>
  <c r="AD67" i="75"/>
  <c r="K67" i="75" s="1"/>
  <c r="AR66" i="75"/>
  <c r="AP66" i="75"/>
  <c r="J66" i="75" s="1"/>
  <c r="AF66" i="75"/>
  <c r="AD66" i="75"/>
  <c r="K66" i="75" s="1"/>
  <c r="AR65" i="75"/>
  <c r="AP65" i="75"/>
  <c r="J65" i="75" s="1"/>
  <c r="AF65" i="75"/>
  <c r="AD65" i="75"/>
  <c r="K65" i="75" s="1"/>
  <c r="AR64" i="75"/>
  <c r="AP64" i="75"/>
  <c r="J64" i="75" s="1"/>
  <c r="AF64" i="75"/>
  <c r="AD64" i="75"/>
  <c r="K64" i="75" s="1"/>
  <c r="AP63" i="75"/>
  <c r="J63" i="75" s="1"/>
  <c r="AD63" i="75"/>
  <c r="K63" i="75" s="1"/>
  <c r="AR62" i="75"/>
  <c r="AP62" i="75"/>
  <c r="J62" i="75" s="1"/>
  <c r="AF62" i="75"/>
  <c r="AD62" i="75"/>
  <c r="K62" i="75" s="1"/>
  <c r="AI61" i="75"/>
  <c r="AR60" i="75"/>
  <c r="AP60" i="75"/>
  <c r="J60" i="75" s="1"/>
  <c r="AF60" i="75"/>
  <c r="AD60" i="75"/>
  <c r="K60" i="75" s="1"/>
  <c r="AR59" i="75"/>
  <c r="AP59" i="75"/>
  <c r="J59" i="75" s="1"/>
  <c r="AF59" i="75"/>
  <c r="AD59" i="75"/>
  <c r="K59" i="75" s="1"/>
  <c r="AR58" i="75"/>
  <c r="AP58" i="75"/>
  <c r="J58" i="75" s="1"/>
  <c r="AF58" i="75"/>
  <c r="AD58" i="75"/>
  <c r="K58" i="75" s="1"/>
  <c r="AR57" i="75"/>
  <c r="AP57" i="75"/>
  <c r="J57" i="75" s="1"/>
  <c r="AF57" i="75"/>
  <c r="AD57" i="75"/>
  <c r="K57" i="75" s="1"/>
  <c r="AR56" i="75"/>
  <c r="AP56" i="75"/>
  <c r="J56" i="75" s="1"/>
  <c r="AF56" i="75"/>
  <c r="AD56" i="75"/>
  <c r="K56" i="75" s="1"/>
  <c r="AP55" i="75"/>
  <c r="J55" i="75" s="1"/>
  <c r="AD55" i="75"/>
  <c r="K55" i="75" s="1"/>
  <c r="AR54" i="75"/>
  <c r="AP54" i="75"/>
  <c r="J54" i="75" s="1"/>
  <c r="AF54" i="75"/>
  <c r="AD54" i="75"/>
  <c r="K54" i="75" s="1"/>
  <c r="AI53" i="75"/>
  <c r="AR52" i="75"/>
  <c r="AP52" i="75"/>
  <c r="J52" i="75" s="1"/>
  <c r="AF52" i="75"/>
  <c r="AD52" i="75"/>
  <c r="K52" i="75" s="1"/>
  <c r="AR51" i="75"/>
  <c r="AP51" i="75"/>
  <c r="J51" i="75" s="1"/>
  <c r="AF51" i="75"/>
  <c r="AD51" i="75"/>
  <c r="K51" i="75" s="1"/>
  <c r="AR50" i="75"/>
  <c r="AP50" i="75"/>
  <c r="J50" i="75" s="1"/>
  <c r="AF50" i="75"/>
  <c r="AD50" i="75"/>
  <c r="K50" i="75" s="1"/>
  <c r="AR49" i="75"/>
  <c r="AP49" i="75"/>
  <c r="J49" i="75" s="1"/>
  <c r="AF49" i="75"/>
  <c r="AD49" i="75"/>
  <c r="K49" i="75" s="1"/>
  <c r="AR48" i="75"/>
  <c r="AP48" i="75"/>
  <c r="J48" i="75" s="1"/>
  <c r="AF48" i="75"/>
  <c r="AD48" i="75"/>
  <c r="K48" i="75" s="1"/>
  <c r="AP47" i="75"/>
  <c r="J47" i="75" s="1"/>
  <c r="AD47" i="75"/>
  <c r="K47" i="75" s="1"/>
  <c r="AR46" i="75"/>
  <c r="AP46" i="75"/>
  <c r="J46" i="75" s="1"/>
  <c r="AF46" i="75"/>
  <c r="AD46" i="75"/>
  <c r="K46" i="75" s="1"/>
  <c r="AI45" i="75"/>
  <c r="AR44" i="75"/>
  <c r="AP44" i="75"/>
  <c r="J44" i="75" s="1"/>
  <c r="AF44" i="75"/>
  <c r="AD44" i="75"/>
  <c r="K44" i="75" s="1"/>
  <c r="AR43" i="75"/>
  <c r="AP43" i="75"/>
  <c r="J43" i="75" s="1"/>
  <c r="AF43" i="75"/>
  <c r="AD43" i="75"/>
  <c r="K43" i="75" s="1"/>
  <c r="AR42" i="75"/>
  <c r="AP42" i="75"/>
  <c r="J42" i="75" s="1"/>
  <c r="AF42" i="75"/>
  <c r="AD42" i="75"/>
  <c r="K42" i="75" s="1"/>
  <c r="AR41" i="75"/>
  <c r="AP41" i="75"/>
  <c r="J41" i="75" s="1"/>
  <c r="AF41" i="75"/>
  <c r="AD41" i="75"/>
  <c r="K41" i="75" s="1"/>
  <c r="AR40" i="75"/>
  <c r="AP40" i="75"/>
  <c r="J40" i="75" s="1"/>
  <c r="AF40" i="75"/>
  <c r="AD40" i="75"/>
  <c r="K40" i="75" s="1"/>
  <c r="AP39" i="75"/>
  <c r="J39" i="75" s="1"/>
  <c r="AD39" i="75"/>
  <c r="K39" i="75" s="1"/>
  <c r="AR38" i="75"/>
  <c r="AP38" i="75"/>
  <c r="J38" i="75" s="1"/>
  <c r="AF38" i="75"/>
  <c r="AD38" i="75"/>
  <c r="K38" i="75" s="1"/>
  <c r="AI37" i="75"/>
  <c r="AR36" i="75"/>
  <c r="AP36" i="75"/>
  <c r="J36" i="75" s="1"/>
  <c r="AF36" i="75"/>
  <c r="AD36" i="75"/>
  <c r="K36" i="75" s="1"/>
  <c r="AR35" i="75"/>
  <c r="AP35" i="75"/>
  <c r="J35" i="75" s="1"/>
  <c r="AF35" i="75"/>
  <c r="AD35" i="75"/>
  <c r="K35" i="75" s="1"/>
  <c r="AR34" i="75"/>
  <c r="AP34" i="75"/>
  <c r="J34" i="75" s="1"/>
  <c r="AF34" i="75"/>
  <c r="AD34" i="75"/>
  <c r="K34" i="75" s="1"/>
  <c r="AR33" i="75"/>
  <c r="AP33" i="75"/>
  <c r="J33" i="75" s="1"/>
  <c r="AF33" i="75"/>
  <c r="AD33" i="75"/>
  <c r="K33" i="75" s="1"/>
  <c r="AR32" i="75"/>
  <c r="AP32" i="75"/>
  <c r="J32" i="75" s="1"/>
  <c r="AF32" i="75"/>
  <c r="AD32" i="75"/>
  <c r="K32" i="75" s="1"/>
  <c r="AP31" i="75"/>
  <c r="J31" i="75" s="1"/>
  <c r="AD31" i="75"/>
  <c r="K31" i="75" s="1"/>
  <c r="AR30" i="75"/>
  <c r="AP30" i="75"/>
  <c r="J30" i="75" s="1"/>
  <c r="AF30" i="75"/>
  <c r="AD30" i="75"/>
  <c r="K30" i="75" s="1"/>
  <c r="AI29" i="75"/>
  <c r="AR28" i="75"/>
  <c r="AP28" i="75"/>
  <c r="J28" i="75" s="1"/>
  <c r="AF28" i="75"/>
  <c r="AD28" i="75"/>
  <c r="K28" i="75" s="1"/>
  <c r="AR27" i="75"/>
  <c r="AP27" i="75"/>
  <c r="J27" i="75" s="1"/>
  <c r="AF27" i="75"/>
  <c r="AD27" i="75"/>
  <c r="K27" i="75" s="1"/>
  <c r="AR26" i="75"/>
  <c r="AP26" i="75"/>
  <c r="J26" i="75" s="1"/>
  <c r="AF26" i="75"/>
  <c r="AD26" i="75"/>
  <c r="K26" i="75" s="1"/>
  <c r="AR25" i="75"/>
  <c r="AP25" i="75"/>
  <c r="J25" i="75" s="1"/>
  <c r="AF25" i="75"/>
  <c r="AD25" i="75"/>
  <c r="K25" i="75" s="1"/>
  <c r="AR24" i="75"/>
  <c r="AP24" i="75"/>
  <c r="J24" i="75" s="1"/>
  <c r="AF24" i="75"/>
  <c r="AD24" i="75"/>
  <c r="K24" i="75" s="1"/>
  <c r="AP23" i="75"/>
  <c r="J23" i="75" s="1"/>
  <c r="AD23" i="75"/>
  <c r="K23" i="75" s="1"/>
  <c r="AR22" i="75"/>
  <c r="AP22" i="75"/>
  <c r="J22" i="75" s="1"/>
  <c r="AF22" i="75"/>
  <c r="AD22" i="75"/>
  <c r="K22" i="75" s="1"/>
  <c r="AI21" i="75"/>
  <c r="AR20" i="75"/>
  <c r="AP20" i="75"/>
  <c r="J20" i="75" s="1"/>
  <c r="AF20" i="75"/>
  <c r="AD20" i="75"/>
  <c r="K20" i="75" s="1"/>
  <c r="AR19" i="75"/>
  <c r="AP19" i="75"/>
  <c r="J19" i="75" s="1"/>
  <c r="AF19" i="75"/>
  <c r="AD19" i="75"/>
  <c r="K19" i="75" s="1"/>
  <c r="AR18" i="75"/>
  <c r="AP18" i="75"/>
  <c r="J18" i="75" s="1"/>
  <c r="D18" i="75" s="1"/>
  <c r="AF18" i="75"/>
  <c r="AD18" i="75"/>
  <c r="K18" i="75" s="1"/>
  <c r="AR17" i="75"/>
  <c r="AP17" i="75"/>
  <c r="J17" i="75" s="1"/>
  <c r="AD17" i="75"/>
  <c r="K17" i="75" s="1"/>
  <c r="AR16" i="75"/>
  <c r="AP16" i="75"/>
  <c r="J16" i="75" s="1"/>
  <c r="AD16" i="75"/>
  <c r="K16" i="75" s="1"/>
  <c r="AP15" i="75"/>
  <c r="J15" i="75" s="1"/>
  <c r="AD15" i="75"/>
  <c r="K15" i="75" s="1"/>
  <c r="AR14" i="75"/>
  <c r="C85" i="75" l="1"/>
  <c r="AR53" i="75"/>
  <c r="AR61" i="75"/>
  <c r="G81" i="75"/>
  <c r="D81" i="75"/>
  <c r="G82" i="75"/>
  <c r="D82" i="75"/>
  <c r="G83" i="75"/>
  <c r="D83" i="75"/>
  <c r="D84" i="75"/>
  <c r="G84" i="75"/>
  <c r="G78" i="75"/>
  <c r="J77" i="75"/>
  <c r="D78" i="75"/>
  <c r="D80" i="75"/>
  <c r="G80" i="75"/>
  <c r="G79" i="75"/>
  <c r="D79" i="75"/>
  <c r="D74" i="75"/>
  <c r="G74" i="75"/>
  <c r="G75" i="75"/>
  <c r="D75" i="75"/>
  <c r="G76" i="75"/>
  <c r="D76" i="75"/>
  <c r="G72" i="75"/>
  <c r="D72" i="75"/>
  <c r="G73" i="75"/>
  <c r="D73" i="75"/>
  <c r="G71" i="75"/>
  <c r="D71" i="75"/>
  <c r="D70" i="75"/>
  <c r="J69" i="75"/>
  <c r="G70" i="75"/>
  <c r="G66" i="75"/>
  <c r="D66" i="75"/>
  <c r="D64" i="75"/>
  <c r="G64" i="75"/>
  <c r="G67" i="75"/>
  <c r="D67" i="75"/>
  <c r="G65" i="75"/>
  <c r="D65" i="75"/>
  <c r="D68" i="75"/>
  <c r="G68" i="75"/>
  <c r="G63" i="75"/>
  <c r="D63" i="75"/>
  <c r="G62" i="75"/>
  <c r="J61" i="75"/>
  <c r="D62" i="75"/>
  <c r="D54" i="75"/>
  <c r="G54" i="75"/>
  <c r="J53" i="75"/>
  <c r="O5" i="75"/>
  <c r="G55" i="75"/>
  <c r="D55" i="75"/>
  <c r="G56" i="75"/>
  <c r="D56" i="75"/>
  <c r="G57" i="75"/>
  <c r="D57" i="75"/>
  <c r="D58" i="75"/>
  <c r="G58" i="75"/>
  <c r="G59" i="75"/>
  <c r="D59" i="75"/>
  <c r="G60" i="75"/>
  <c r="D60" i="75"/>
  <c r="G46" i="75"/>
  <c r="J45" i="75"/>
  <c r="D46" i="75"/>
  <c r="G47" i="75"/>
  <c r="D47" i="75"/>
  <c r="D48" i="75"/>
  <c r="G48" i="75"/>
  <c r="G49" i="75"/>
  <c r="D49" i="75"/>
  <c r="G50" i="75"/>
  <c r="D50" i="75"/>
  <c r="G51" i="75"/>
  <c r="D51" i="75"/>
  <c r="D52" i="75"/>
  <c r="G52" i="75"/>
  <c r="D43" i="75"/>
  <c r="G43" i="75"/>
  <c r="G38" i="75"/>
  <c r="J37" i="75"/>
  <c r="D38" i="75"/>
  <c r="G40" i="75"/>
  <c r="D40" i="75"/>
  <c r="G41" i="75"/>
  <c r="D41" i="75"/>
  <c r="G42" i="75"/>
  <c r="D42" i="75"/>
  <c r="D44" i="75"/>
  <c r="G44" i="75"/>
  <c r="D39" i="75"/>
  <c r="G39" i="75"/>
  <c r="G32" i="75"/>
  <c r="D32" i="75"/>
  <c r="D33" i="75"/>
  <c r="G33" i="75"/>
  <c r="G34" i="75"/>
  <c r="D34" i="75"/>
  <c r="G35" i="75"/>
  <c r="D35" i="75"/>
  <c r="G36" i="75"/>
  <c r="D36" i="75"/>
  <c r="G31" i="75"/>
  <c r="D31" i="75"/>
  <c r="AR29" i="75"/>
  <c r="G30" i="75"/>
  <c r="J29" i="75"/>
  <c r="D30" i="75"/>
  <c r="D23" i="75"/>
  <c r="G23" i="75"/>
  <c r="G22" i="75"/>
  <c r="J21" i="75"/>
  <c r="D22" i="75"/>
  <c r="J6" i="75"/>
  <c r="D24" i="75"/>
  <c r="G24" i="75"/>
  <c r="G25" i="75"/>
  <c r="D25" i="75"/>
  <c r="G26" i="75"/>
  <c r="D26" i="75"/>
  <c r="D27" i="75"/>
  <c r="G27" i="75"/>
  <c r="D28" i="75"/>
  <c r="G28" i="75"/>
  <c r="J13" i="75"/>
  <c r="G15" i="75"/>
  <c r="J7" i="75"/>
  <c r="D15" i="75"/>
  <c r="G17" i="75"/>
  <c r="J9" i="75"/>
  <c r="J10" i="75"/>
  <c r="G18" i="75"/>
  <c r="J11" i="75"/>
  <c r="D19" i="75"/>
  <c r="G19" i="75"/>
  <c r="G20" i="75"/>
  <c r="J12" i="75"/>
  <c r="D20" i="75"/>
  <c r="D17" i="75"/>
  <c r="D16" i="75"/>
  <c r="J8" i="75"/>
  <c r="G16" i="75"/>
  <c r="AF69" i="75"/>
  <c r="AF53" i="75"/>
  <c r="K13" i="75"/>
  <c r="I80" i="75"/>
  <c r="H80" i="75"/>
  <c r="H81" i="75"/>
  <c r="I81" i="75"/>
  <c r="I82" i="75"/>
  <c r="H82" i="75"/>
  <c r="H83" i="75"/>
  <c r="I83" i="75"/>
  <c r="I84" i="75"/>
  <c r="H84" i="75"/>
  <c r="I78" i="75"/>
  <c r="H78" i="75"/>
  <c r="K77" i="75"/>
  <c r="H79" i="75"/>
  <c r="I79" i="75"/>
  <c r="I70" i="75"/>
  <c r="H70" i="75"/>
  <c r="K69" i="75"/>
  <c r="I72" i="75"/>
  <c r="H72" i="75"/>
  <c r="H73" i="75"/>
  <c r="I73" i="75"/>
  <c r="I74" i="75"/>
  <c r="H74" i="75"/>
  <c r="I75" i="75"/>
  <c r="H75" i="75"/>
  <c r="H76" i="75"/>
  <c r="I76" i="75"/>
  <c r="H71" i="75"/>
  <c r="I71" i="75"/>
  <c r="K61" i="75"/>
  <c r="I62" i="75"/>
  <c r="H62" i="75"/>
  <c r="I63" i="75"/>
  <c r="H63" i="75"/>
  <c r="I64" i="75"/>
  <c r="H64" i="75"/>
  <c r="I65" i="75"/>
  <c r="H65" i="75"/>
  <c r="H66" i="75"/>
  <c r="I66" i="75"/>
  <c r="H67" i="75"/>
  <c r="I67" i="75"/>
  <c r="I68" i="75"/>
  <c r="H68" i="75"/>
  <c r="H54" i="75"/>
  <c r="I54" i="75"/>
  <c r="K53" i="75"/>
  <c r="I53" i="75" s="1"/>
  <c r="I57" i="75"/>
  <c r="H57" i="75"/>
  <c r="H58" i="75"/>
  <c r="I58" i="75"/>
  <c r="I60" i="75"/>
  <c r="H60" i="75"/>
  <c r="I55" i="75"/>
  <c r="H55" i="75"/>
  <c r="H56" i="75"/>
  <c r="I56" i="75"/>
  <c r="I59" i="75"/>
  <c r="H59" i="75"/>
  <c r="I52" i="75"/>
  <c r="H52" i="75"/>
  <c r="H49" i="75"/>
  <c r="I49" i="75"/>
  <c r="I51" i="75"/>
  <c r="H51" i="75"/>
  <c r="I46" i="75"/>
  <c r="H46" i="75"/>
  <c r="K45" i="75"/>
  <c r="I47" i="75"/>
  <c r="H47" i="75"/>
  <c r="I48" i="75"/>
  <c r="H48" i="75"/>
  <c r="I50" i="75"/>
  <c r="H50" i="75"/>
  <c r="H40" i="75"/>
  <c r="I40" i="75"/>
  <c r="I42" i="75"/>
  <c r="H42" i="75"/>
  <c r="I43" i="75"/>
  <c r="H43" i="75"/>
  <c r="H44" i="75"/>
  <c r="I44" i="75"/>
  <c r="I41" i="75"/>
  <c r="H41" i="75"/>
  <c r="I38" i="75"/>
  <c r="H38" i="75"/>
  <c r="K37" i="75"/>
  <c r="I39" i="75"/>
  <c r="H39" i="75"/>
  <c r="K29" i="75"/>
  <c r="I29" i="75" s="1"/>
  <c r="I30" i="75"/>
  <c r="H30" i="75"/>
  <c r="H31" i="75"/>
  <c r="I31" i="75"/>
  <c r="I32" i="75"/>
  <c r="H32" i="75"/>
  <c r="H33" i="75"/>
  <c r="I33" i="75"/>
  <c r="I34" i="75"/>
  <c r="H34" i="75"/>
  <c r="H35" i="75"/>
  <c r="I35" i="75"/>
  <c r="I36" i="75"/>
  <c r="H36" i="75"/>
  <c r="I24" i="75"/>
  <c r="H24" i="75"/>
  <c r="H26" i="75"/>
  <c r="I26" i="75"/>
  <c r="I28" i="75"/>
  <c r="H28" i="75"/>
  <c r="I23" i="75"/>
  <c r="H23" i="75"/>
  <c r="H25" i="75"/>
  <c r="I25" i="75"/>
  <c r="I27" i="75"/>
  <c r="H27" i="75"/>
  <c r="H22" i="75"/>
  <c r="K21" i="75"/>
  <c r="I22" i="75"/>
  <c r="K6" i="75"/>
  <c r="H18" i="75"/>
  <c r="K10" i="75"/>
  <c r="I20" i="75"/>
  <c r="H20" i="75"/>
  <c r="K12" i="75"/>
  <c r="K9" i="75"/>
  <c r="I17" i="75"/>
  <c r="H17" i="75"/>
  <c r="K7" i="75"/>
  <c r="I15" i="75"/>
  <c r="H15" i="75"/>
  <c r="H19" i="75"/>
  <c r="I19" i="75"/>
  <c r="K11" i="75"/>
  <c r="I18" i="75"/>
  <c r="H16" i="75"/>
  <c r="I16" i="75"/>
  <c r="K8" i="75"/>
  <c r="R5" i="75"/>
  <c r="AF45" i="75"/>
  <c r="AF77" i="75"/>
  <c r="AR77" i="75"/>
  <c r="AF13" i="75"/>
  <c r="AR69" i="75"/>
  <c r="L5" i="75"/>
  <c r="AR45" i="75"/>
  <c r="AR37" i="75"/>
  <c r="AF61" i="75"/>
  <c r="AF37" i="75"/>
  <c r="AR21" i="75"/>
  <c r="AR13" i="75"/>
  <c r="AF29" i="75"/>
  <c r="AF21" i="75"/>
  <c r="I21" i="75" l="1"/>
  <c r="I13" i="75"/>
  <c r="I6" i="75"/>
  <c r="I69" i="75"/>
  <c r="G69" i="75"/>
  <c r="I61" i="75"/>
  <c r="I45" i="75"/>
  <c r="AF11" i="75"/>
  <c r="I77" i="75"/>
  <c r="D77" i="75"/>
  <c r="G77" i="75"/>
  <c r="D69" i="75"/>
  <c r="D61" i="75"/>
  <c r="G8" i="75"/>
  <c r="G61" i="75"/>
  <c r="G53" i="75"/>
  <c r="D53" i="75"/>
  <c r="I11" i="75"/>
  <c r="D9" i="75"/>
  <c r="D29" i="75"/>
  <c r="D10" i="75"/>
  <c r="I8" i="75"/>
  <c r="G12" i="75"/>
  <c r="I12" i="75"/>
  <c r="D45" i="75"/>
  <c r="I9" i="75"/>
  <c r="G11" i="75"/>
  <c r="G45" i="75"/>
  <c r="G37" i="75"/>
  <c r="I37" i="75"/>
  <c r="D37" i="75"/>
  <c r="D11" i="75"/>
  <c r="G9" i="75"/>
  <c r="G29" i="75"/>
  <c r="D7" i="75"/>
  <c r="D12" i="75"/>
  <c r="G6" i="75"/>
  <c r="G21" i="75"/>
  <c r="D6" i="75"/>
  <c r="D21" i="75"/>
  <c r="I10" i="75"/>
  <c r="D8" i="75"/>
  <c r="G10" i="75"/>
  <c r="J5" i="75"/>
  <c r="D13" i="75"/>
  <c r="G7" i="75"/>
  <c r="G13" i="75"/>
  <c r="E78" i="75"/>
  <c r="F78" i="75"/>
  <c r="H77" i="75"/>
  <c r="E83" i="75"/>
  <c r="C83" i="75" s="1"/>
  <c r="F83" i="75"/>
  <c r="E79" i="75"/>
  <c r="C79" i="75" s="1"/>
  <c r="F79" i="75"/>
  <c r="F84" i="75"/>
  <c r="E84" i="75"/>
  <c r="C84" i="75" s="1"/>
  <c r="F82" i="75"/>
  <c r="E82" i="75"/>
  <c r="C82" i="75" s="1"/>
  <c r="E80" i="75"/>
  <c r="C80" i="75" s="1"/>
  <c r="F80" i="75"/>
  <c r="E81" i="75"/>
  <c r="C81" i="75" s="1"/>
  <c r="F81" i="75"/>
  <c r="E76" i="75"/>
  <c r="C76" i="75" s="1"/>
  <c r="F76" i="75"/>
  <c r="E75" i="75"/>
  <c r="C75" i="75" s="1"/>
  <c r="F75" i="75"/>
  <c r="E71" i="75"/>
  <c r="C71" i="75" s="1"/>
  <c r="F71" i="75"/>
  <c r="E73" i="75"/>
  <c r="C73" i="75" s="1"/>
  <c r="F73" i="75"/>
  <c r="E70" i="75"/>
  <c r="F70" i="75"/>
  <c r="H69" i="75"/>
  <c r="E74" i="75"/>
  <c r="C74" i="75" s="1"/>
  <c r="F74" i="75"/>
  <c r="E72" i="75"/>
  <c r="C72" i="75" s="1"/>
  <c r="F72" i="75"/>
  <c r="E68" i="75"/>
  <c r="C68" i="75" s="1"/>
  <c r="F68" i="75"/>
  <c r="E64" i="75"/>
  <c r="C64" i="75" s="1"/>
  <c r="F64" i="75"/>
  <c r="E62" i="75"/>
  <c r="H61" i="75"/>
  <c r="F62" i="75"/>
  <c r="F66" i="75"/>
  <c r="E66" i="75"/>
  <c r="C66" i="75" s="1"/>
  <c r="E65" i="75"/>
  <c r="C65" i="75" s="1"/>
  <c r="F65" i="75"/>
  <c r="E63" i="75"/>
  <c r="C63" i="75" s="1"/>
  <c r="F63" i="75"/>
  <c r="E67" i="75"/>
  <c r="C67" i="75" s="1"/>
  <c r="F67" i="75"/>
  <c r="E56" i="75"/>
  <c r="C56" i="75" s="1"/>
  <c r="F56" i="75"/>
  <c r="E59" i="75"/>
  <c r="C59" i="75" s="1"/>
  <c r="F59" i="75"/>
  <c r="E58" i="75"/>
  <c r="C58" i="75" s="1"/>
  <c r="F58" i="75"/>
  <c r="E55" i="75"/>
  <c r="C55" i="75" s="1"/>
  <c r="F55" i="75"/>
  <c r="F60" i="75"/>
  <c r="E60" i="75"/>
  <c r="E57" i="75"/>
  <c r="C57" i="75" s="1"/>
  <c r="F57" i="75"/>
  <c r="E54" i="75"/>
  <c r="C54" i="75" s="1"/>
  <c r="F54" i="75"/>
  <c r="H53" i="75"/>
  <c r="E50" i="75"/>
  <c r="C50" i="75" s="1"/>
  <c r="F50" i="75"/>
  <c r="E47" i="75"/>
  <c r="C47" i="75" s="1"/>
  <c r="F47" i="75"/>
  <c r="E49" i="75"/>
  <c r="C49" i="75" s="1"/>
  <c r="F49" i="75"/>
  <c r="E51" i="75"/>
  <c r="C51" i="75" s="1"/>
  <c r="F51" i="75"/>
  <c r="F52" i="75"/>
  <c r="E52" i="75"/>
  <c r="C52" i="75" s="1"/>
  <c r="F46" i="75"/>
  <c r="H45" i="75"/>
  <c r="E46" i="75"/>
  <c r="F48" i="75"/>
  <c r="E48" i="75"/>
  <c r="C48" i="75" s="1"/>
  <c r="E38" i="75"/>
  <c r="H37" i="75"/>
  <c r="F38" i="75"/>
  <c r="E39" i="75"/>
  <c r="C39" i="75" s="1"/>
  <c r="F39" i="75"/>
  <c r="E44" i="75"/>
  <c r="C44" i="75" s="1"/>
  <c r="F44" i="75"/>
  <c r="E42" i="75"/>
  <c r="C42" i="75" s="1"/>
  <c r="F42" i="75"/>
  <c r="E41" i="75"/>
  <c r="C41" i="75" s="1"/>
  <c r="F41" i="75"/>
  <c r="E43" i="75"/>
  <c r="C43" i="75" s="1"/>
  <c r="F43" i="75"/>
  <c r="E40" i="75"/>
  <c r="C40" i="75" s="1"/>
  <c r="F40" i="75"/>
  <c r="E36" i="75"/>
  <c r="C36" i="75" s="1"/>
  <c r="F36" i="75"/>
  <c r="E34" i="75"/>
  <c r="C34" i="75" s="1"/>
  <c r="F34" i="75"/>
  <c r="E32" i="75"/>
  <c r="C32" i="75" s="1"/>
  <c r="F32" i="75"/>
  <c r="E30" i="75"/>
  <c r="F30" i="75"/>
  <c r="H29" i="75"/>
  <c r="E35" i="75"/>
  <c r="C35" i="75" s="1"/>
  <c r="F35" i="75"/>
  <c r="F31" i="75"/>
  <c r="E31" i="75"/>
  <c r="C31" i="75" s="1"/>
  <c r="E33" i="75"/>
  <c r="C33" i="75" s="1"/>
  <c r="F33" i="75"/>
  <c r="E27" i="75"/>
  <c r="C27" i="75" s="1"/>
  <c r="F27" i="75"/>
  <c r="E23" i="75"/>
  <c r="C23" i="75" s="1"/>
  <c r="F23" i="75"/>
  <c r="E26" i="75"/>
  <c r="C26" i="75" s="1"/>
  <c r="F26" i="75"/>
  <c r="E22" i="75"/>
  <c r="F22" i="75"/>
  <c r="H21" i="75"/>
  <c r="H6" i="75"/>
  <c r="E28" i="75"/>
  <c r="C28" i="75" s="1"/>
  <c r="F28" i="75"/>
  <c r="F24" i="75"/>
  <c r="E24" i="75"/>
  <c r="C24" i="75" s="1"/>
  <c r="E25" i="75"/>
  <c r="C25" i="75" s="1"/>
  <c r="F25" i="75"/>
  <c r="E15" i="75"/>
  <c r="F15" i="75"/>
  <c r="H13" i="75"/>
  <c r="H7" i="75"/>
  <c r="E17" i="75"/>
  <c r="F17" i="75"/>
  <c r="H9" i="75"/>
  <c r="I7" i="75"/>
  <c r="K5" i="75"/>
  <c r="E20" i="75"/>
  <c r="F20" i="75"/>
  <c r="H12" i="75"/>
  <c r="E16" i="75"/>
  <c r="F16" i="75"/>
  <c r="H8" i="75"/>
  <c r="E19" i="75"/>
  <c r="F19" i="75"/>
  <c r="H11" i="75"/>
  <c r="E18" i="75"/>
  <c r="H10" i="75"/>
  <c r="F18" i="75"/>
  <c r="AR11" i="75"/>
  <c r="F29" i="75" l="1"/>
  <c r="F13" i="75"/>
  <c r="F69" i="75"/>
  <c r="F61" i="75"/>
  <c r="F8" i="75"/>
  <c r="F77" i="75"/>
  <c r="F53" i="75"/>
  <c r="F21" i="75"/>
  <c r="F11" i="75"/>
  <c r="F12" i="75"/>
  <c r="F37" i="75"/>
  <c r="D5" i="75"/>
  <c r="F9" i="75"/>
  <c r="F6" i="75"/>
  <c r="F45" i="75"/>
  <c r="I5" i="75"/>
  <c r="G5" i="75"/>
  <c r="F10" i="75"/>
  <c r="C78" i="75"/>
  <c r="E77" i="75"/>
  <c r="C77" i="75" s="1"/>
  <c r="C70" i="75"/>
  <c r="E69" i="75"/>
  <c r="C69" i="75" s="1"/>
  <c r="C62" i="75"/>
  <c r="E61" i="75"/>
  <c r="C61" i="75" s="1"/>
  <c r="E53" i="75"/>
  <c r="C53" i="75" s="1"/>
  <c r="C60" i="75"/>
  <c r="C46" i="75"/>
  <c r="E45" i="75"/>
  <c r="C45" i="75" s="1"/>
  <c r="C38" i="75"/>
  <c r="E37" i="75"/>
  <c r="C37" i="75" s="1"/>
  <c r="C30" i="75"/>
  <c r="E29" i="75"/>
  <c r="C29" i="75" s="1"/>
  <c r="C22" i="75"/>
  <c r="E6" i="75"/>
  <c r="C6" i="75" s="1"/>
  <c r="E21" i="75"/>
  <c r="C21" i="75" s="1"/>
  <c r="E10" i="75"/>
  <c r="C10" i="75" s="1"/>
  <c r="C18" i="75"/>
  <c r="H5" i="75"/>
  <c r="F7" i="75"/>
  <c r="C16" i="75"/>
  <c r="E8" i="75"/>
  <c r="C8" i="75" s="1"/>
  <c r="C20" i="75"/>
  <c r="E12" i="75"/>
  <c r="C12" i="75" s="1"/>
  <c r="C19" i="75"/>
  <c r="E11" i="75"/>
  <c r="C11" i="75" s="1"/>
  <c r="E9" i="75"/>
  <c r="C9" i="75" s="1"/>
  <c r="C17" i="75"/>
  <c r="E13" i="75"/>
  <c r="C13" i="75" s="1"/>
  <c r="C15" i="75"/>
  <c r="E7" i="75"/>
  <c r="F5" i="75" l="1"/>
  <c r="C7" i="75"/>
  <c r="E5" i="75"/>
  <c r="C5" i="75" s="1"/>
  <c r="T98" i="91"/>
  <c r="U9" i="91"/>
  <c r="AJ25" i="91"/>
  <c r="AE25" i="91"/>
  <c r="Z25" i="91"/>
  <c r="U25" i="91"/>
  <c r="T25" i="91"/>
  <c r="S25" i="91"/>
  <c r="R25" i="91"/>
  <c r="Q25" i="91"/>
  <c r="AJ24" i="91"/>
  <c r="AE24" i="91"/>
  <c r="Z24" i="91"/>
  <c r="U24" i="91"/>
  <c r="T24" i="91"/>
  <c r="S24" i="91"/>
  <c r="R24" i="91"/>
  <c r="Q24" i="91"/>
  <c r="AJ23" i="91"/>
  <c r="AE23" i="91"/>
  <c r="Z23" i="91"/>
  <c r="U23" i="91"/>
  <c r="T23" i="91"/>
  <c r="S23" i="91"/>
  <c r="R23" i="91"/>
  <c r="Q23" i="91"/>
  <c r="AJ22" i="91"/>
  <c r="AE22" i="91"/>
  <c r="Z22" i="91"/>
  <c r="U22" i="91"/>
  <c r="T22" i="91"/>
  <c r="S22" i="91"/>
  <c r="R22" i="91"/>
  <c r="Q22" i="91"/>
  <c r="AJ21" i="91"/>
  <c r="AE21" i="91"/>
  <c r="Z21" i="91"/>
  <c r="U21" i="91"/>
  <c r="T21" i="91"/>
  <c r="S21" i="91"/>
  <c r="R21" i="91"/>
  <c r="Q21" i="91"/>
  <c r="AJ20" i="91"/>
  <c r="AE20" i="91"/>
  <c r="Z20" i="91"/>
  <c r="U20" i="91"/>
  <c r="T20" i="91"/>
  <c r="S20" i="91"/>
  <c r="R20" i="91"/>
  <c r="Q20" i="91"/>
  <c r="AJ19" i="91"/>
  <c r="AE19" i="91"/>
  <c r="Z19" i="91"/>
  <c r="U19" i="91"/>
  <c r="T19" i="91"/>
  <c r="S19" i="91"/>
  <c r="R19" i="91"/>
  <c r="Q19" i="91"/>
  <c r="AJ18" i="91"/>
  <c r="AE18" i="91"/>
  <c r="Z18" i="91"/>
  <c r="U18" i="91"/>
  <c r="T18" i="91"/>
  <c r="S18" i="91"/>
  <c r="R18" i="91"/>
  <c r="Q18" i="91"/>
  <c r="AJ17" i="91"/>
  <c r="AE17" i="91"/>
  <c r="Z17" i="91"/>
  <c r="U17" i="91"/>
  <c r="T17" i="91"/>
  <c r="S17" i="91"/>
  <c r="R17" i="91"/>
  <c r="Q17" i="91"/>
  <c r="AJ16" i="91"/>
  <c r="AE16" i="91"/>
  <c r="Z16" i="91"/>
  <c r="U16" i="91"/>
  <c r="T16" i="91"/>
  <c r="S16" i="91"/>
  <c r="R16" i="91"/>
  <c r="Q16" i="91"/>
  <c r="AJ15" i="91"/>
  <c r="AE15" i="91"/>
  <c r="Z15" i="91"/>
  <c r="U15" i="91"/>
  <c r="T15" i="91"/>
  <c r="S15" i="91"/>
  <c r="R15" i="91"/>
  <c r="Q15" i="91"/>
  <c r="AJ14" i="91"/>
  <c r="AE14" i="91"/>
  <c r="Z14" i="91"/>
  <c r="U14" i="91"/>
  <c r="T14" i="91"/>
  <c r="S14" i="91"/>
  <c r="R14" i="91"/>
  <c r="Q14" i="91"/>
  <c r="AJ13" i="91"/>
  <c r="AE13" i="91"/>
  <c r="Z13" i="91"/>
  <c r="U13" i="91"/>
  <c r="T13" i="91"/>
  <c r="S13" i="91"/>
  <c r="R13" i="91"/>
  <c r="Q13" i="91"/>
  <c r="AJ12" i="91"/>
  <c r="AE12" i="91"/>
  <c r="Z12" i="91"/>
  <c r="U12" i="91"/>
  <c r="T12" i="91"/>
  <c r="S12" i="91"/>
  <c r="R12" i="91"/>
  <c r="Q12" i="91"/>
  <c r="AJ11" i="91"/>
  <c r="AE11" i="91"/>
  <c r="Z11" i="91"/>
  <c r="U11" i="91"/>
  <c r="T11" i="91"/>
  <c r="S11" i="91"/>
  <c r="R11" i="91"/>
  <c r="Q11" i="91"/>
  <c r="AJ10" i="91"/>
  <c r="AE10" i="91"/>
  <c r="Z10" i="91"/>
  <c r="U10" i="91"/>
  <c r="T10" i="91"/>
  <c r="S10" i="91"/>
  <c r="R10" i="91"/>
  <c r="Q10" i="91"/>
  <c r="AJ9" i="91"/>
  <c r="AE9" i="91"/>
  <c r="Z9" i="91"/>
  <c r="T9" i="91"/>
  <c r="S9" i="91"/>
  <c r="R9" i="91"/>
  <c r="Q9" i="91"/>
  <c r="P21" i="91" l="1"/>
  <c r="P22" i="91"/>
  <c r="P25" i="91"/>
  <c r="O14" i="91"/>
  <c r="O18" i="91"/>
  <c r="O20" i="91"/>
  <c r="O21" i="91"/>
  <c r="O22" i="91"/>
  <c r="O23" i="91"/>
  <c r="O24" i="91"/>
  <c r="O25" i="91"/>
  <c r="O13" i="91"/>
  <c r="P9" i="91"/>
  <c r="O9" i="91"/>
  <c r="O10" i="91"/>
  <c r="O11" i="91"/>
  <c r="O12" i="91"/>
  <c r="O15" i="91"/>
  <c r="O17" i="91"/>
  <c r="P11" i="91"/>
  <c r="P12" i="91"/>
  <c r="O16" i="91"/>
  <c r="P13" i="91"/>
  <c r="P14" i="91"/>
  <c r="O19" i="91"/>
  <c r="P15" i="91"/>
  <c r="P16" i="91"/>
  <c r="P17" i="91"/>
  <c r="P18" i="91"/>
  <c r="P19" i="91"/>
  <c r="P20" i="91"/>
  <c r="P23" i="91"/>
  <c r="P24" i="91"/>
  <c r="P10" i="91"/>
  <c r="C7" i="92" l="1"/>
  <c r="AE89" i="91" l="1"/>
  <c r="AE90" i="91"/>
  <c r="AE91" i="91"/>
  <c r="AE92" i="91"/>
  <c r="AE93" i="91"/>
  <c r="AE94" i="91"/>
  <c r="AE95" i="91"/>
  <c r="AE96" i="91"/>
  <c r="AE97" i="91"/>
  <c r="AE98" i="91"/>
  <c r="AE99" i="91"/>
  <c r="AE100" i="91"/>
  <c r="AE101" i="91"/>
  <c r="AE102" i="91"/>
  <c r="AE103" i="91"/>
  <c r="AE104" i="91"/>
  <c r="AE105" i="91"/>
  <c r="AE106" i="91"/>
  <c r="AE107" i="91"/>
  <c r="AE108" i="91"/>
  <c r="AE109" i="91"/>
  <c r="Z39" i="91"/>
  <c r="Z40" i="91"/>
  <c r="Z41" i="91"/>
  <c r="Z42" i="91"/>
  <c r="Z43" i="91"/>
  <c r="Z44" i="91"/>
  <c r="Z45" i="91"/>
  <c r="Z46" i="91"/>
  <c r="Z47" i="91"/>
  <c r="Z48" i="91"/>
  <c r="Z49" i="91"/>
  <c r="Z50" i="91"/>
  <c r="Z51" i="91"/>
  <c r="Z52" i="91"/>
  <c r="Z53" i="91"/>
  <c r="Z54" i="91"/>
  <c r="Z55" i="91"/>
  <c r="Z56" i="91"/>
  <c r="Z57" i="91"/>
  <c r="Z58" i="91"/>
  <c r="G18" i="92" l="1"/>
  <c r="F18" i="92"/>
  <c r="E18" i="92"/>
  <c r="D18" i="92"/>
  <c r="H17" i="92"/>
  <c r="C17" i="92"/>
  <c r="B17" i="92" s="1"/>
  <c r="H16" i="92"/>
  <c r="C16" i="92"/>
  <c r="B16" i="92" s="1"/>
  <c r="H15" i="92"/>
  <c r="C15" i="92"/>
  <c r="B15" i="92" s="1"/>
  <c r="H14" i="92"/>
  <c r="C14" i="92"/>
  <c r="B14" i="92" s="1"/>
  <c r="H13" i="92"/>
  <c r="C13" i="92"/>
  <c r="B13" i="92" s="1"/>
  <c r="H12" i="92"/>
  <c r="C12" i="92"/>
  <c r="B12" i="92" s="1"/>
  <c r="H11" i="92"/>
  <c r="C11" i="92"/>
  <c r="B11" i="92" s="1"/>
  <c r="H10" i="92"/>
  <c r="C10" i="92"/>
  <c r="B10" i="92" s="1"/>
  <c r="H9" i="92"/>
  <c r="C9" i="92"/>
  <c r="B9" i="92" s="1"/>
  <c r="H8" i="92"/>
  <c r="C8" i="92"/>
  <c r="B8" i="92" s="1"/>
  <c r="B7" i="92"/>
  <c r="M6" i="92"/>
  <c r="L6" i="92"/>
  <c r="K6" i="92"/>
  <c r="J6" i="92"/>
  <c r="G6" i="92"/>
  <c r="F6" i="92"/>
  <c r="E6" i="92"/>
  <c r="D6" i="92"/>
  <c r="AJ177" i="91"/>
  <c r="AE177" i="91"/>
  <c r="Z177" i="91"/>
  <c r="U177" i="91"/>
  <c r="T177" i="91"/>
  <c r="S177" i="91"/>
  <c r="R177" i="91"/>
  <c r="Q177" i="91"/>
  <c r="F177" i="91"/>
  <c r="C177" i="91" s="1"/>
  <c r="E177" i="91"/>
  <c r="B177" i="91" s="1"/>
  <c r="AJ176" i="91"/>
  <c r="AE176" i="91"/>
  <c r="Z176" i="91"/>
  <c r="U176" i="91"/>
  <c r="T176" i="91"/>
  <c r="S176" i="91"/>
  <c r="R176" i="91"/>
  <c r="Q176" i="91"/>
  <c r="F176" i="91"/>
  <c r="C176" i="91" s="1"/>
  <c r="E176" i="91"/>
  <c r="B176" i="91" s="1"/>
  <c r="AJ175" i="91"/>
  <c r="AE175" i="91"/>
  <c r="Z175" i="91"/>
  <c r="U175" i="91"/>
  <c r="T175" i="91"/>
  <c r="S175" i="91"/>
  <c r="R175" i="91"/>
  <c r="Q175" i="91"/>
  <c r="F175" i="91"/>
  <c r="C175" i="91" s="1"/>
  <c r="E175" i="91"/>
  <c r="B175" i="91" s="1"/>
  <c r="AJ174" i="91"/>
  <c r="AE174" i="91"/>
  <c r="Z174" i="91"/>
  <c r="U174" i="91"/>
  <c r="T174" i="91"/>
  <c r="S174" i="91"/>
  <c r="R174" i="91"/>
  <c r="Q174" i="91"/>
  <c r="F174" i="91"/>
  <c r="C174" i="91" s="1"/>
  <c r="E174" i="91"/>
  <c r="B174" i="91" s="1"/>
  <c r="AJ173" i="91"/>
  <c r="AE173" i="91"/>
  <c r="Z173" i="91"/>
  <c r="U173" i="91"/>
  <c r="T173" i="91"/>
  <c r="S173" i="91"/>
  <c r="R173" i="91"/>
  <c r="Q173" i="91"/>
  <c r="F173" i="91"/>
  <c r="C173" i="91" s="1"/>
  <c r="E173" i="91"/>
  <c r="B173" i="91" s="1"/>
  <c r="AJ172" i="91"/>
  <c r="AE172" i="91"/>
  <c r="Z172" i="91"/>
  <c r="U172" i="91"/>
  <c r="T172" i="91"/>
  <c r="S172" i="91"/>
  <c r="R172" i="91"/>
  <c r="Q172" i="91"/>
  <c r="F172" i="91"/>
  <c r="C172" i="91" s="1"/>
  <c r="E172" i="91"/>
  <c r="B172" i="91" s="1"/>
  <c r="AN171" i="91"/>
  <c r="AM171" i="91"/>
  <c r="AL171" i="91"/>
  <c r="AK171" i="91"/>
  <c r="AI171" i="91"/>
  <c r="AH171" i="91"/>
  <c r="AG171" i="91"/>
  <c r="AF171" i="91"/>
  <c r="AD171" i="91"/>
  <c r="AC171" i="91"/>
  <c r="AB171" i="91"/>
  <c r="AA171" i="91"/>
  <c r="Y171" i="91"/>
  <c r="X171" i="91"/>
  <c r="W171" i="91"/>
  <c r="V171" i="91"/>
  <c r="N171" i="91"/>
  <c r="M171" i="91"/>
  <c r="L171" i="91"/>
  <c r="K171" i="91"/>
  <c r="J171" i="91"/>
  <c r="I171" i="91"/>
  <c r="H171" i="91"/>
  <c r="G171" i="91"/>
  <c r="AJ170" i="91"/>
  <c r="AE170" i="91"/>
  <c r="Z170" i="91"/>
  <c r="U170" i="91"/>
  <c r="T170" i="91"/>
  <c r="S170" i="91"/>
  <c r="R170" i="91"/>
  <c r="Q170" i="91"/>
  <c r="F170" i="91"/>
  <c r="C170" i="91" s="1"/>
  <c r="E170" i="91"/>
  <c r="B170" i="91" s="1"/>
  <c r="AJ169" i="91"/>
  <c r="AE169" i="91"/>
  <c r="Z169" i="91"/>
  <c r="U169" i="91"/>
  <c r="T169" i="91"/>
  <c r="S169" i="91"/>
  <c r="R169" i="91"/>
  <c r="Q169" i="91"/>
  <c r="F169" i="91"/>
  <c r="C169" i="91" s="1"/>
  <c r="E169" i="91"/>
  <c r="B169" i="91" s="1"/>
  <c r="AJ168" i="91"/>
  <c r="AE168" i="91"/>
  <c r="Z168" i="91"/>
  <c r="U168" i="91"/>
  <c r="T168" i="91"/>
  <c r="S168" i="91"/>
  <c r="R168" i="91"/>
  <c r="Q168" i="91"/>
  <c r="F168" i="91"/>
  <c r="C168" i="91" s="1"/>
  <c r="E168" i="91"/>
  <c r="B168" i="91" s="1"/>
  <c r="AJ167" i="91"/>
  <c r="AE167" i="91"/>
  <c r="Z167" i="91"/>
  <c r="U167" i="91"/>
  <c r="T167" i="91"/>
  <c r="S167" i="91"/>
  <c r="R167" i="91"/>
  <c r="Q167" i="91"/>
  <c r="F167" i="91"/>
  <c r="C167" i="91" s="1"/>
  <c r="E167" i="91"/>
  <c r="B167" i="91" s="1"/>
  <c r="AJ166" i="91"/>
  <c r="AE166" i="91"/>
  <c r="Z166" i="91"/>
  <c r="U166" i="91"/>
  <c r="T166" i="91"/>
  <c r="S166" i="91"/>
  <c r="R166" i="91"/>
  <c r="Q166" i="91"/>
  <c r="F166" i="91"/>
  <c r="C166" i="91" s="1"/>
  <c r="E166" i="91"/>
  <c r="B166" i="91" s="1"/>
  <c r="AJ165" i="91"/>
  <c r="AE165" i="91"/>
  <c r="Z165" i="91"/>
  <c r="U165" i="91"/>
  <c r="T165" i="91"/>
  <c r="S165" i="91"/>
  <c r="R165" i="91"/>
  <c r="Q165" i="91"/>
  <c r="F165" i="91"/>
  <c r="C165" i="91" s="1"/>
  <c r="E165" i="91"/>
  <c r="B165" i="91" s="1"/>
  <c r="AJ164" i="91"/>
  <c r="AE164" i="91"/>
  <c r="Z164" i="91"/>
  <c r="U164" i="91"/>
  <c r="T164" i="91"/>
  <c r="S164" i="91"/>
  <c r="R164" i="91"/>
  <c r="Q164" i="91"/>
  <c r="F164" i="91"/>
  <c r="C164" i="91" s="1"/>
  <c r="E164" i="91"/>
  <c r="B164" i="91" s="1"/>
  <c r="AJ163" i="91"/>
  <c r="AE163" i="91"/>
  <c r="Z163" i="91"/>
  <c r="U163" i="91"/>
  <c r="T163" i="91"/>
  <c r="S163" i="91"/>
  <c r="R163" i="91"/>
  <c r="Q163" i="91"/>
  <c r="F163" i="91"/>
  <c r="C163" i="91" s="1"/>
  <c r="E163" i="91"/>
  <c r="B163" i="91" s="1"/>
  <c r="AJ162" i="91"/>
  <c r="AE162" i="91"/>
  <c r="Z162" i="91"/>
  <c r="U162" i="91"/>
  <c r="T162" i="91"/>
  <c r="S162" i="91"/>
  <c r="R162" i="91"/>
  <c r="Q162" i="91"/>
  <c r="F162" i="91"/>
  <c r="C162" i="91" s="1"/>
  <c r="E162" i="91"/>
  <c r="B162" i="91" s="1"/>
  <c r="AJ161" i="91"/>
  <c r="AE161" i="91"/>
  <c r="Z161" i="91"/>
  <c r="U161" i="91"/>
  <c r="T161" i="91"/>
  <c r="S161" i="91"/>
  <c r="R161" i="91"/>
  <c r="Q161" i="91"/>
  <c r="F161" i="91"/>
  <c r="C161" i="91" s="1"/>
  <c r="E161" i="91"/>
  <c r="B161" i="91" s="1"/>
  <c r="AJ160" i="91"/>
  <c r="AE160" i="91"/>
  <c r="Z160" i="91"/>
  <c r="U160" i="91"/>
  <c r="T160" i="91"/>
  <c r="S160" i="91"/>
  <c r="R160" i="91"/>
  <c r="Q160" i="91"/>
  <c r="F160" i="91"/>
  <c r="C160" i="91" s="1"/>
  <c r="E160" i="91"/>
  <c r="B160" i="91" s="1"/>
  <c r="AJ159" i="91"/>
  <c r="AE159" i="91"/>
  <c r="Z159" i="91"/>
  <c r="U159" i="91"/>
  <c r="T159" i="91"/>
  <c r="S159" i="91"/>
  <c r="R159" i="91"/>
  <c r="Q159" i="91"/>
  <c r="F159" i="91"/>
  <c r="C159" i="91" s="1"/>
  <c r="E159" i="91"/>
  <c r="B159" i="91" s="1"/>
  <c r="AJ158" i="91"/>
  <c r="AE158" i="91"/>
  <c r="Z158" i="91"/>
  <c r="U158" i="91"/>
  <c r="T158" i="91"/>
  <c r="S158" i="91"/>
  <c r="R158" i="91"/>
  <c r="Q158" i="91"/>
  <c r="F158" i="91"/>
  <c r="C158" i="91" s="1"/>
  <c r="E158" i="91"/>
  <c r="B158" i="91" s="1"/>
  <c r="AJ157" i="91"/>
  <c r="AE157" i="91"/>
  <c r="Z157" i="91"/>
  <c r="U157" i="91"/>
  <c r="T157" i="91"/>
  <c r="S157" i="91"/>
  <c r="R157" i="91"/>
  <c r="Q157" i="91"/>
  <c r="F157" i="91"/>
  <c r="C157" i="91" s="1"/>
  <c r="E157" i="91"/>
  <c r="B157" i="91" s="1"/>
  <c r="AN156" i="91"/>
  <c r="AM156" i="91"/>
  <c r="AL156" i="91"/>
  <c r="AK156" i="91"/>
  <c r="AI156" i="91"/>
  <c r="AH156" i="91"/>
  <c r="AG156" i="91"/>
  <c r="AF156" i="91"/>
  <c r="AD156" i="91"/>
  <c r="AC156" i="91"/>
  <c r="AB156" i="91"/>
  <c r="AA156" i="91"/>
  <c r="Y156" i="91"/>
  <c r="X156" i="91"/>
  <c r="W156" i="91"/>
  <c r="V156" i="91"/>
  <c r="N156" i="91"/>
  <c r="M156" i="91"/>
  <c r="L156" i="91"/>
  <c r="K156" i="91"/>
  <c r="J156" i="91"/>
  <c r="I156" i="91"/>
  <c r="H156" i="91"/>
  <c r="G156" i="91"/>
  <c r="AJ155" i="91"/>
  <c r="AE155" i="91"/>
  <c r="Z155" i="91"/>
  <c r="U155" i="91"/>
  <c r="T155" i="91"/>
  <c r="S155" i="91"/>
  <c r="R155" i="91"/>
  <c r="Q155" i="91"/>
  <c r="F155" i="91"/>
  <c r="C155" i="91" s="1"/>
  <c r="E155" i="91"/>
  <c r="B155" i="91" s="1"/>
  <c r="AJ154" i="91"/>
  <c r="AE154" i="91"/>
  <c r="Z154" i="91"/>
  <c r="U154" i="91"/>
  <c r="T154" i="91"/>
  <c r="S154" i="91"/>
  <c r="R154" i="91"/>
  <c r="Q154" i="91"/>
  <c r="F154" i="91"/>
  <c r="C154" i="91" s="1"/>
  <c r="E154" i="91"/>
  <c r="B154" i="91" s="1"/>
  <c r="AJ153" i="91"/>
  <c r="AE153" i="91"/>
  <c r="Z153" i="91"/>
  <c r="U153" i="91"/>
  <c r="T153" i="91"/>
  <c r="S153" i="91"/>
  <c r="R153" i="91"/>
  <c r="Q153" i="91"/>
  <c r="F153" i="91"/>
  <c r="C153" i="91" s="1"/>
  <c r="E153" i="91"/>
  <c r="B153" i="91" s="1"/>
  <c r="AJ152" i="91"/>
  <c r="AE152" i="91"/>
  <c r="Z152" i="91"/>
  <c r="U152" i="91"/>
  <c r="T152" i="91"/>
  <c r="S152" i="91"/>
  <c r="R152" i="91"/>
  <c r="Q152" i="91"/>
  <c r="F152" i="91"/>
  <c r="C152" i="91" s="1"/>
  <c r="E152" i="91"/>
  <c r="B152" i="91" s="1"/>
  <c r="AJ151" i="91"/>
  <c r="AE151" i="91"/>
  <c r="Z151" i="91"/>
  <c r="U151" i="91"/>
  <c r="T151" i="91"/>
  <c r="S151" i="91"/>
  <c r="R151" i="91"/>
  <c r="Q151" i="91"/>
  <c r="F151" i="91"/>
  <c r="C151" i="91" s="1"/>
  <c r="E151" i="91"/>
  <c r="B151" i="91" s="1"/>
  <c r="AJ150" i="91"/>
  <c r="AE150" i="91"/>
  <c r="Z150" i="91"/>
  <c r="U150" i="91"/>
  <c r="T150" i="91"/>
  <c r="S150" i="91"/>
  <c r="R150" i="91"/>
  <c r="Q150" i="91"/>
  <c r="F150" i="91"/>
  <c r="C150" i="91" s="1"/>
  <c r="E150" i="91"/>
  <c r="B150" i="91" s="1"/>
  <c r="AJ149" i="91"/>
  <c r="AE149" i="91"/>
  <c r="Z149" i="91"/>
  <c r="U149" i="91"/>
  <c r="T149" i="91"/>
  <c r="S149" i="91"/>
  <c r="R149" i="91"/>
  <c r="Q149" i="91"/>
  <c r="F149" i="91"/>
  <c r="C149" i="91" s="1"/>
  <c r="E149" i="91"/>
  <c r="B149" i="91" s="1"/>
  <c r="AJ148" i="91"/>
  <c r="AE148" i="91"/>
  <c r="Z148" i="91"/>
  <c r="U148" i="91"/>
  <c r="T148" i="91"/>
  <c r="S148" i="91"/>
  <c r="R148" i="91"/>
  <c r="Q148" i="91"/>
  <c r="F148" i="91"/>
  <c r="C148" i="91" s="1"/>
  <c r="E148" i="91"/>
  <c r="B148" i="91" s="1"/>
  <c r="AJ147" i="91"/>
  <c r="AE147" i="91"/>
  <c r="Z147" i="91"/>
  <c r="U147" i="91"/>
  <c r="T147" i="91"/>
  <c r="S147" i="91"/>
  <c r="R147" i="91"/>
  <c r="Q147" i="91"/>
  <c r="F147" i="91"/>
  <c r="C147" i="91" s="1"/>
  <c r="E147" i="91"/>
  <c r="B147" i="91" s="1"/>
  <c r="AN146" i="91"/>
  <c r="AM146" i="91"/>
  <c r="AL146" i="91"/>
  <c r="AK146" i="91"/>
  <c r="AI146" i="91"/>
  <c r="AH146" i="91"/>
  <c r="AG146" i="91"/>
  <c r="AF146" i="91"/>
  <c r="AD146" i="91"/>
  <c r="AC146" i="91"/>
  <c r="AB146" i="91"/>
  <c r="AA146" i="91"/>
  <c r="Y146" i="91"/>
  <c r="X146" i="91"/>
  <c r="W146" i="91"/>
  <c r="V146" i="91"/>
  <c r="N146" i="91"/>
  <c r="M146" i="91"/>
  <c r="L146" i="91"/>
  <c r="K146" i="91"/>
  <c r="J146" i="91"/>
  <c r="I146" i="91"/>
  <c r="H146" i="91"/>
  <c r="G146" i="91"/>
  <c r="AJ145" i="91"/>
  <c r="AE145" i="91"/>
  <c r="Z145" i="91"/>
  <c r="U145" i="91"/>
  <c r="T145" i="91"/>
  <c r="S145" i="91"/>
  <c r="R145" i="91"/>
  <c r="Q145" i="91"/>
  <c r="F145" i="91"/>
  <c r="C145" i="91" s="1"/>
  <c r="E145" i="91"/>
  <c r="B145" i="91" s="1"/>
  <c r="AJ144" i="91"/>
  <c r="AE144" i="91"/>
  <c r="Z144" i="91"/>
  <c r="U144" i="91"/>
  <c r="T144" i="91"/>
  <c r="S144" i="91"/>
  <c r="R144" i="91"/>
  <c r="Q144" i="91"/>
  <c r="F144" i="91"/>
  <c r="C144" i="91" s="1"/>
  <c r="E144" i="91"/>
  <c r="B144" i="91" s="1"/>
  <c r="AJ143" i="91"/>
  <c r="AE143" i="91"/>
  <c r="Z143" i="91"/>
  <c r="U143" i="91"/>
  <c r="T143" i="91"/>
  <c r="S143" i="91"/>
  <c r="R143" i="91"/>
  <c r="Q143" i="91"/>
  <c r="F143" i="91"/>
  <c r="C143" i="91" s="1"/>
  <c r="E143" i="91"/>
  <c r="B143" i="91" s="1"/>
  <c r="AJ142" i="91"/>
  <c r="AE142" i="91"/>
  <c r="Z142" i="91"/>
  <c r="U142" i="91"/>
  <c r="T142" i="91"/>
  <c r="S142" i="91"/>
  <c r="R142" i="91"/>
  <c r="Q142" i="91"/>
  <c r="F142" i="91"/>
  <c r="C142" i="91" s="1"/>
  <c r="E142" i="91"/>
  <c r="B142" i="91" s="1"/>
  <c r="AJ141" i="91"/>
  <c r="AE141" i="91"/>
  <c r="Z141" i="91"/>
  <c r="U141" i="91"/>
  <c r="T141" i="91"/>
  <c r="S141" i="91"/>
  <c r="R141" i="91"/>
  <c r="Q141" i="91"/>
  <c r="F141" i="91"/>
  <c r="C141" i="91" s="1"/>
  <c r="E141" i="91"/>
  <c r="B141" i="91" s="1"/>
  <c r="AJ140" i="91"/>
  <c r="AE140" i="91"/>
  <c r="Z140" i="91"/>
  <c r="U140" i="91"/>
  <c r="T140" i="91"/>
  <c r="S140" i="91"/>
  <c r="R140" i="91"/>
  <c r="Q140" i="91"/>
  <c r="F140" i="91"/>
  <c r="C140" i="91" s="1"/>
  <c r="E140" i="91"/>
  <c r="B140" i="91" s="1"/>
  <c r="AJ139" i="91"/>
  <c r="AE139" i="91"/>
  <c r="Z139" i="91"/>
  <c r="U139" i="91"/>
  <c r="T139" i="91"/>
  <c r="S139" i="91"/>
  <c r="R139" i="91"/>
  <c r="Q139" i="91"/>
  <c r="F139" i="91"/>
  <c r="C139" i="91" s="1"/>
  <c r="E139" i="91"/>
  <c r="B139" i="91" s="1"/>
  <c r="AJ138" i="91"/>
  <c r="AE138" i="91"/>
  <c r="Z138" i="91"/>
  <c r="U138" i="91"/>
  <c r="T138" i="91"/>
  <c r="S138" i="91"/>
  <c r="R138" i="91"/>
  <c r="Q138" i="91"/>
  <c r="F138" i="91"/>
  <c r="C138" i="91" s="1"/>
  <c r="E138" i="91"/>
  <c r="B138" i="91" s="1"/>
  <c r="AJ137" i="91"/>
  <c r="AE137" i="91"/>
  <c r="Z137" i="91"/>
  <c r="U137" i="91"/>
  <c r="T137" i="91"/>
  <c r="S137" i="91"/>
  <c r="R137" i="91"/>
  <c r="Q137" i="91"/>
  <c r="F137" i="91"/>
  <c r="C137" i="91" s="1"/>
  <c r="E137" i="91"/>
  <c r="B137" i="91" s="1"/>
  <c r="AJ136" i="91"/>
  <c r="AE136" i="91"/>
  <c r="Z136" i="91"/>
  <c r="U136" i="91"/>
  <c r="T136" i="91"/>
  <c r="S136" i="91"/>
  <c r="R136" i="91"/>
  <c r="Q136" i="91"/>
  <c r="F136" i="91"/>
  <c r="C136" i="91" s="1"/>
  <c r="E136" i="91"/>
  <c r="B136" i="91" s="1"/>
  <c r="AJ135" i="91"/>
  <c r="AE135" i="91"/>
  <c r="Z135" i="91"/>
  <c r="U135" i="91"/>
  <c r="T135" i="91"/>
  <c r="S135" i="91"/>
  <c r="R135" i="91"/>
  <c r="Q135" i="91"/>
  <c r="F135" i="91"/>
  <c r="C135" i="91" s="1"/>
  <c r="E135" i="91"/>
  <c r="B135" i="91" s="1"/>
  <c r="AN134" i="91"/>
  <c r="AM134" i="91"/>
  <c r="AL134" i="91"/>
  <c r="AK134" i="91"/>
  <c r="AI134" i="91"/>
  <c r="AH134" i="91"/>
  <c r="AG134" i="91"/>
  <c r="AF134" i="91"/>
  <c r="AD134" i="91"/>
  <c r="AC134" i="91"/>
  <c r="AB134" i="91"/>
  <c r="AA134" i="91"/>
  <c r="Y134" i="91"/>
  <c r="X134" i="91"/>
  <c r="W134" i="91"/>
  <c r="V134" i="91"/>
  <c r="N134" i="91"/>
  <c r="M134" i="91"/>
  <c r="L134" i="91"/>
  <c r="K134" i="91"/>
  <c r="J134" i="91"/>
  <c r="I134" i="91"/>
  <c r="H134" i="91"/>
  <c r="G134" i="91"/>
  <c r="AJ133" i="91"/>
  <c r="AE133" i="91"/>
  <c r="Z133" i="91"/>
  <c r="U133" i="91"/>
  <c r="T133" i="91"/>
  <c r="S133" i="91"/>
  <c r="R133" i="91"/>
  <c r="Q133" i="91"/>
  <c r="F133" i="91"/>
  <c r="C133" i="91" s="1"/>
  <c r="E133" i="91"/>
  <c r="B133" i="91" s="1"/>
  <c r="AJ132" i="91"/>
  <c r="AE132" i="91"/>
  <c r="Z132" i="91"/>
  <c r="U132" i="91"/>
  <c r="T132" i="91"/>
  <c r="S132" i="91"/>
  <c r="R132" i="91"/>
  <c r="Q132" i="91"/>
  <c r="F132" i="91"/>
  <c r="C132" i="91" s="1"/>
  <c r="E132" i="91"/>
  <c r="B132" i="91" s="1"/>
  <c r="AJ131" i="91"/>
  <c r="AE131" i="91"/>
  <c r="Z131" i="91"/>
  <c r="U131" i="91"/>
  <c r="T131" i="91"/>
  <c r="S131" i="91"/>
  <c r="R131" i="91"/>
  <c r="Q131" i="91"/>
  <c r="F131" i="91"/>
  <c r="C131" i="91" s="1"/>
  <c r="E131" i="91"/>
  <c r="B131" i="91" s="1"/>
  <c r="AJ130" i="91"/>
  <c r="AE130" i="91"/>
  <c r="Z130" i="91"/>
  <c r="U130" i="91"/>
  <c r="T130" i="91"/>
  <c r="S130" i="91"/>
  <c r="R130" i="91"/>
  <c r="Q130" i="91"/>
  <c r="F130" i="91"/>
  <c r="C130" i="91" s="1"/>
  <c r="E130" i="91"/>
  <c r="B130" i="91" s="1"/>
  <c r="AJ129" i="91"/>
  <c r="AE129" i="91"/>
  <c r="Z129" i="91"/>
  <c r="U129" i="91"/>
  <c r="T129" i="91"/>
  <c r="S129" i="91"/>
  <c r="R129" i="91"/>
  <c r="Q129" i="91"/>
  <c r="F129" i="91"/>
  <c r="C129" i="91" s="1"/>
  <c r="E129" i="91"/>
  <c r="B129" i="91" s="1"/>
  <c r="AJ128" i="91"/>
  <c r="AE128" i="91"/>
  <c r="Z128" i="91"/>
  <c r="U128" i="91"/>
  <c r="T128" i="91"/>
  <c r="S128" i="91"/>
  <c r="R128" i="91"/>
  <c r="Q128" i="91"/>
  <c r="F128" i="91"/>
  <c r="C128" i="91" s="1"/>
  <c r="E128" i="91"/>
  <c r="B128" i="91" s="1"/>
  <c r="AJ127" i="91"/>
  <c r="AE127" i="91"/>
  <c r="Z127" i="91"/>
  <c r="U127" i="91"/>
  <c r="T127" i="91"/>
  <c r="S127" i="91"/>
  <c r="R127" i="91"/>
  <c r="Q127" i="91"/>
  <c r="F127" i="91"/>
  <c r="C127" i="91" s="1"/>
  <c r="E127" i="91"/>
  <c r="B127" i="91" s="1"/>
  <c r="AJ126" i="91"/>
  <c r="AE126" i="91"/>
  <c r="Z126" i="91"/>
  <c r="U126" i="91"/>
  <c r="T126" i="91"/>
  <c r="S126" i="91"/>
  <c r="R126" i="91"/>
  <c r="Q126" i="91"/>
  <c r="F126" i="91"/>
  <c r="C126" i="91" s="1"/>
  <c r="E126" i="91"/>
  <c r="B126" i="91" s="1"/>
  <c r="AJ125" i="91"/>
  <c r="AE125" i="91"/>
  <c r="Z125" i="91"/>
  <c r="U125" i="91"/>
  <c r="T125" i="91"/>
  <c r="S125" i="91"/>
  <c r="R125" i="91"/>
  <c r="Q125" i="91"/>
  <c r="F125" i="91"/>
  <c r="C125" i="91" s="1"/>
  <c r="E125" i="91"/>
  <c r="B125" i="91" s="1"/>
  <c r="AJ124" i="91"/>
  <c r="AE124" i="91"/>
  <c r="Z124" i="91"/>
  <c r="U124" i="91"/>
  <c r="T124" i="91"/>
  <c r="S124" i="91"/>
  <c r="R124" i="91"/>
  <c r="Q124" i="91"/>
  <c r="F124" i="91"/>
  <c r="C124" i="91" s="1"/>
  <c r="E124" i="91"/>
  <c r="B124" i="91" s="1"/>
  <c r="AJ123" i="91"/>
  <c r="AE123" i="91"/>
  <c r="Z123" i="91"/>
  <c r="U123" i="91"/>
  <c r="T123" i="91"/>
  <c r="S123" i="91"/>
  <c r="R123" i="91"/>
  <c r="Q123" i="91"/>
  <c r="F123" i="91"/>
  <c r="C123" i="91" s="1"/>
  <c r="E123" i="91"/>
  <c r="B123" i="91" s="1"/>
  <c r="AJ122" i="91"/>
  <c r="AE122" i="91"/>
  <c r="Z122" i="91"/>
  <c r="U122" i="91"/>
  <c r="T122" i="91"/>
  <c r="S122" i="91"/>
  <c r="R122" i="91"/>
  <c r="Q122" i="91"/>
  <c r="F122" i="91"/>
  <c r="C122" i="91" s="1"/>
  <c r="E122" i="91"/>
  <c r="B122" i="91" s="1"/>
  <c r="AJ121" i="91"/>
  <c r="AE121" i="91"/>
  <c r="Z121" i="91"/>
  <c r="U121" i="91"/>
  <c r="T121" i="91"/>
  <c r="S121" i="91"/>
  <c r="R121" i="91"/>
  <c r="Q121" i="91"/>
  <c r="F121" i="91"/>
  <c r="C121" i="91" s="1"/>
  <c r="E121" i="91"/>
  <c r="B121" i="91" s="1"/>
  <c r="AJ120" i="91"/>
  <c r="AE120" i="91"/>
  <c r="Z120" i="91"/>
  <c r="U120" i="91"/>
  <c r="T120" i="91"/>
  <c r="S120" i="91"/>
  <c r="R120" i="91"/>
  <c r="Q120" i="91"/>
  <c r="F120" i="91"/>
  <c r="C120" i="91" s="1"/>
  <c r="E120" i="91"/>
  <c r="B120" i="91" s="1"/>
  <c r="AJ119" i="91"/>
  <c r="AE119" i="91"/>
  <c r="Z119" i="91"/>
  <c r="U119" i="91"/>
  <c r="T119" i="91"/>
  <c r="S119" i="91"/>
  <c r="R119" i="91"/>
  <c r="Q119" i="91"/>
  <c r="F119" i="91"/>
  <c r="C119" i="91" s="1"/>
  <c r="E119" i="91"/>
  <c r="B119" i="91" s="1"/>
  <c r="AJ118" i="91"/>
  <c r="AE118" i="91"/>
  <c r="Z118" i="91"/>
  <c r="U118" i="91"/>
  <c r="T118" i="91"/>
  <c r="S118" i="91"/>
  <c r="R118" i="91"/>
  <c r="Q118" i="91"/>
  <c r="F118" i="91"/>
  <c r="C118" i="91" s="1"/>
  <c r="E118" i="91"/>
  <c r="B118" i="91" s="1"/>
  <c r="AJ117" i="91"/>
  <c r="AE117" i="91"/>
  <c r="Z117" i="91"/>
  <c r="U117" i="91"/>
  <c r="T117" i="91"/>
  <c r="S117" i="91"/>
  <c r="R117" i="91"/>
  <c r="Q117" i="91"/>
  <c r="F117" i="91"/>
  <c r="C117" i="91" s="1"/>
  <c r="E117" i="91"/>
  <c r="B117" i="91" s="1"/>
  <c r="AJ116" i="91"/>
  <c r="AE116" i="91"/>
  <c r="Z116" i="91"/>
  <c r="U116" i="91"/>
  <c r="T116" i="91"/>
  <c r="S116" i="91"/>
  <c r="R116" i="91"/>
  <c r="Q116" i="91"/>
  <c r="F116" i="91"/>
  <c r="C116" i="91" s="1"/>
  <c r="E116" i="91"/>
  <c r="B116" i="91" s="1"/>
  <c r="AJ115" i="91"/>
  <c r="AE115" i="91"/>
  <c r="Z115" i="91"/>
  <c r="U115" i="91"/>
  <c r="T115" i="91"/>
  <c r="S115" i="91"/>
  <c r="R115" i="91"/>
  <c r="Q115" i="91"/>
  <c r="F115" i="91"/>
  <c r="C115" i="91" s="1"/>
  <c r="E115" i="91"/>
  <c r="B115" i="91" s="1"/>
  <c r="AJ114" i="91"/>
  <c r="AE114" i="91"/>
  <c r="Z114" i="91"/>
  <c r="U114" i="91"/>
  <c r="T114" i="91"/>
  <c r="S114" i="91"/>
  <c r="R114" i="91"/>
  <c r="Q114" i="91"/>
  <c r="F114" i="91"/>
  <c r="C114" i="91" s="1"/>
  <c r="E114" i="91"/>
  <c r="B114" i="91" s="1"/>
  <c r="AJ113" i="91"/>
  <c r="AE113" i="91"/>
  <c r="Z113" i="91"/>
  <c r="U113" i="91"/>
  <c r="T113" i="91"/>
  <c r="S113" i="91"/>
  <c r="R113" i="91"/>
  <c r="Q113" i="91"/>
  <c r="F113" i="91"/>
  <c r="C113" i="91" s="1"/>
  <c r="E113" i="91"/>
  <c r="B113" i="91" s="1"/>
  <c r="AJ112" i="91"/>
  <c r="AE112" i="91"/>
  <c r="Z112" i="91"/>
  <c r="U112" i="91"/>
  <c r="T112" i="91"/>
  <c r="S112" i="91"/>
  <c r="R112" i="91"/>
  <c r="Q112" i="91"/>
  <c r="F112" i="91"/>
  <c r="C112" i="91" s="1"/>
  <c r="E112" i="91"/>
  <c r="B112" i="91" s="1"/>
  <c r="AJ111" i="91"/>
  <c r="AE111" i="91"/>
  <c r="Z111" i="91"/>
  <c r="U111" i="91"/>
  <c r="T111" i="91"/>
  <c r="S111" i="91"/>
  <c r="R111" i="91"/>
  <c r="Q111" i="91"/>
  <c r="F111" i="91"/>
  <c r="C111" i="91" s="1"/>
  <c r="E111" i="91"/>
  <c r="B111" i="91" s="1"/>
  <c r="AN110" i="91"/>
  <c r="AM110" i="91"/>
  <c r="AL110" i="91"/>
  <c r="AK110" i="91"/>
  <c r="AI110" i="91"/>
  <c r="AH110" i="91"/>
  <c r="AG110" i="91"/>
  <c r="AF110" i="91"/>
  <c r="AD110" i="91"/>
  <c r="AC110" i="91"/>
  <c r="AB110" i="91"/>
  <c r="AA110" i="91"/>
  <c r="Y110" i="91"/>
  <c r="X110" i="91"/>
  <c r="W110" i="91"/>
  <c r="V110" i="91"/>
  <c r="N110" i="91"/>
  <c r="M110" i="91"/>
  <c r="L110" i="91"/>
  <c r="K110" i="91"/>
  <c r="J110" i="91"/>
  <c r="I110" i="91"/>
  <c r="H110" i="91"/>
  <c r="G110" i="91"/>
  <c r="Z109" i="91"/>
  <c r="U109" i="91"/>
  <c r="T109" i="91"/>
  <c r="S109" i="91"/>
  <c r="R109" i="91"/>
  <c r="Q109" i="91"/>
  <c r="F109" i="91"/>
  <c r="C109" i="91" s="1"/>
  <c r="E109" i="91"/>
  <c r="B109" i="91" s="1"/>
  <c r="Z108" i="91"/>
  <c r="U108" i="91"/>
  <c r="T108" i="91"/>
  <c r="S108" i="91"/>
  <c r="R108" i="91"/>
  <c r="Q108" i="91"/>
  <c r="F108" i="91"/>
  <c r="C108" i="91" s="1"/>
  <c r="E108" i="91"/>
  <c r="B108" i="91" s="1"/>
  <c r="Z107" i="91"/>
  <c r="U107" i="91"/>
  <c r="T107" i="91"/>
  <c r="S107" i="91"/>
  <c r="R107" i="91"/>
  <c r="Q107" i="91"/>
  <c r="F107" i="91"/>
  <c r="C107" i="91" s="1"/>
  <c r="E107" i="91"/>
  <c r="B107" i="91" s="1"/>
  <c r="Z106" i="91"/>
  <c r="U106" i="91"/>
  <c r="T106" i="91"/>
  <c r="S106" i="91"/>
  <c r="R106" i="91"/>
  <c r="Q106" i="91"/>
  <c r="F106" i="91"/>
  <c r="C106" i="91" s="1"/>
  <c r="E106" i="91"/>
  <c r="B106" i="91" s="1"/>
  <c r="Z105" i="91"/>
  <c r="U105" i="91"/>
  <c r="T105" i="91"/>
  <c r="S105" i="91"/>
  <c r="R105" i="91"/>
  <c r="Q105" i="91"/>
  <c r="F105" i="91"/>
  <c r="C105" i="91" s="1"/>
  <c r="E105" i="91"/>
  <c r="B105" i="91" s="1"/>
  <c r="Z104" i="91"/>
  <c r="U104" i="91"/>
  <c r="T104" i="91"/>
  <c r="S104" i="91"/>
  <c r="R104" i="91"/>
  <c r="Q104" i="91"/>
  <c r="F104" i="91"/>
  <c r="C104" i="91" s="1"/>
  <c r="E104" i="91"/>
  <c r="B104" i="91" s="1"/>
  <c r="AJ103" i="91"/>
  <c r="Z103" i="91"/>
  <c r="U103" i="91"/>
  <c r="T103" i="91"/>
  <c r="S103" i="91"/>
  <c r="R103" i="91"/>
  <c r="Q103" i="91"/>
  <c r="F103" i="91"/>
  <c r="C103" i="91" s="1"/>
  <c r="E103" i="91"/>
  <c r="B103" i="91" s="1"/>
  <c r="AJ102" i="91"/>
  <c r="Z102" i="91"/>
  <c r="U102" i="91"/>
  <c r="T102" i="91"/>
  <c r="S102" i="91"/>
  <c r="R102" i="91"/>
  <c r="Q102" i="91"/>
  <c r="F102" i="91"/>
  <c r="C102" i="91" s="1"/>
  <c r="E102" i="91"/>
  <c r="B102" i="91" s="1"/>
  <c r="AJ101" i="91"/>
  <c r="Z101" i="91"/>
  <c r="U101" i="91"/>
  <c r="T101" i="91"/>
  <c r="S101" i="91"/>
  <c r="R101" i="91"/>
  <c r="Q101" i="91"/>
  <c r="F101" i="91"/>
  <c r="C101" i="91" s="1"/>
  <c r="E101" i="91"/>
  <c r="B101" i="91" s="1"/>
  <c r="AJ100" i="91"/>
  <c r="Z100" i="91"/>
  <c r="U100" i="91"/>
  <c r="T100" i="91"/>
  <c r="S100" i="91"/>
  <c r="R100" i="91"/>
  <c r="Q100" i="91"/>
  <c r="F100" i="91"/>
  <c r="C100" i="91" s="1"/>
  <c r="E100" i="91"/>
  <c r="B100" i="91" s="1"/>
  <c r="AJ99" i="91"/>
  <c r="Z99" i="91"/>
  <c r="U99" i="91"/>
  <c r="T99" i="91"/>
  <c r="S99" i="91"/>
  <c r="R99" i="91"/>
  <c r="Q99" i="91"/>
  <c r="F99" i="91"/>
  <c r="C99" i="91" s="1"/>
  <c r="E99" i="91"/>
  <c r="B99" i="91" s="1"/>
  <c r="AJ98" i="91"/>
  <c r="Z98" i="91"/>
  <c r="U98" i="91"/>
  <c r="S98" i="91"/>
  <c r="R98" i="91"/>
  <c r="Q98" i="91"/>
  <c r="F98" i="91"/>
  <c r="C98" i="91" s="1"/>
  <c r="E98" i="91"/>
  <c r="B98" i="91" s="1"/>
  <c r="AJ97" i="91"/>
  <c r="Z97" i="91"/>
  <c r="U97" i="91"/>
  <c r="T97" i="91"/>
  <c r="S97" i="91"/>
  <c r="R97" i="91"/>
  <c r="Q97" i="91"/>
  <c r="F97" i="91"/>
  <c r="C97" i="91" s="1"/>
  <c r="E97" i="91"/>
  <c r="B97" i="91" s="1"/>
  <c r="AJ96" i="91"/>
  <c r="Z96" i="91"/>
  <c r="U96" i="91"/>
  <c r="T96" i="91"/>
  <c r="S96" i="91"/>
  <c r="R96" i="91"/>
  <c r="Q96" i="91"/>
  <c r="F96" i="91"/>
  <c r="C96" i="91" s="1"/>
  <c r="E96" i="91"/>
  <c r="B96" i="91" s="1"/>
  <c r="AJ95" i="91"/>
  <c r="Z95" i="91"/>
  <c r="U95" i="91"/>
  <c r="T95" i="91"/>
  <c r="S95" i="91"/>
  <c r="R95" i="91"/>
  <c r="Q95" i="91"/>
  <c r="F95" i="91"/>
  <c r="C95" i="91" s="1"/>
  <c r="E95" i="91"/>
  <c r="B95" i="91" s="1"/>
  <c r="AJ94" i="91"/>
  <c r="Z94" i="91"/>
  <c r="U94" i="91"/>
  <c r="T94" i="91"/>
  <c r="S94" i="91"/>
  <c r="R94" i="91"/>
  <c r="Q94" i="91"/>
  <c r="F94" i="91"/>
  <c r="C94" i="91" s="1"/>
  <c r="E94" i="91"/>
  <c r="B94" i="91" s="1"/>
  <c r="AJ93" i="91"/>
  <c r="Z93" i="91"/>
  <c r="U93" i="91"/>
  <c r="T93" i="91"/>
  <c r="S93" i="91"/>
  <c r="R93" i="91"/>
  <c r="Q93" i="91"/>
  <c r="F93" i="91"/>
  <c r="C93" i="91" s="1"/>
  <c r="E93" i="91"/>
  <c r="B93" i="91" s="1"/>
  <c r="AJ92" i="91"/>
  <c r="Z92" i="91"/>
  <c r="U92" i="91"/>
  <c r="T92" i="91"/>
  <c r="S92" i="91"/>
  <c r="R92" i="91"/>
  <c r="Q92" i="91"/>
  <c r="F92" i="91"/>
  <c r="C92" i="91" s="1"/>
  <c r="E92" i="91"/>
  <c r="B92" i="91" s="1"/>
  <c r="AJ91" i="91"/>
  <c r="Z91" i="91"/>
  <c r="U91" i="91"/>
  <c r="T91" i="91"/>
  <c r="S91" i="91"/>
  <c r="R91" i="91"/>
  <c r="Q91" i="91"/>
  <c r="F91" i="91"/>
  <c r="C91" i="91" s="1"/>
  <c r="E91" i="91"/>
  <c r="B91" i="91" s="1"/>
  <c r="AJ90" i="91"/>
  <c r="Z90" i="91"/>
  <c r="U90" i="91"/>
  <c r="T90" i="91"/>
  <c r="S90" i="91"/>
  <c r="R90" i="91"/>
  <c r="Q90" i="91"/>
  <c r="F90" i="91"/>
  <c r="C90" i="91" s="1"/>
  <c r="E90" i="91"/>
  <c r="B90" i="91" s="1"/>
  <c r="AJ89" i="91"/>
  <c r="Z89" i="91"/>
  <c r="U89" i="91"/>
  <c r="T89" i="91"/>
  <c r="S89" i="91"/>
  <c r="R89" i="91"/>
  <c r="Q89" i="91"/>
  <c r="F89" i="91"/>
  <c r="C89" i="91" s="1"/>
  <c r="E89" i="91"/>
  <c r="B89" i="91" s="1"/>
  <c r="AN88" i="91"/>
  <c r="AM88" i="91"/>
  <c r="AL88" i="91"/>
  <c r="AK88" i="91"/>
  <c r="AI88" i="91"/>
  <c r="AH88" i="91"/>
  <c r="AG88" i="91"/>
  <c r="AF88" i="91"/>
  <c r="AD88" i="91"/>
  <c r="AC88" i="91"/>
  <c r="AB88" i="91"/>
  <c r="AA88" i="91"/>
  <c r="Y88" i="91"/>
  <c r="X88" i="91"/>
  <c r="W88" i="91"/>
  <c r="V88" i="91"/>
  <c r="N88" i="91"/>
  <c r="M88" i="91"/>
  <c r="L88" i="91"/>
  <c r="K88" i="91"/>
  <c r="J88" i="91"/>
  <c r="I88" i="91"/>
  <c r="H88" i="91"/>
  <c r="G88" i="91"/>
  <c r="AJ87" i="91"/>
  <c r="AE87" i="91"/>
  <c r="Z87" i="91"/>
  <c r="U87" i="91"/>
  <c r="T87" i="91"/>
  <c r="S87" i="91"/>
  <c r="R87" i="91"/>
  <c r="Q87" i="91"/>
  <c r="F87" i="91"/>
  <c r="C87" i="91" s="1"/>
  <c r="E87" i="91"/>
  <c r="B87" i="91" s="1"/>
  <c r="AJ86" i="91"/>
  <c r="AE86" i="91"/>
  <c r="Z86" i="91"/>
  <c r="U86" i="91"/>
  <c r="T86" i="91"/>
  <c r="S86" i="91"/>
  <c r="R86" i="91"/>
  <c r="Q86" i="91"/>
  <c r="F86" i="91"/>
  <c r="C86" i="91" s="1"/>
  <c r="E86" i="91"/>
  <c r="B86" i="91" s="1"/>
  <c r="AJ85" i="91"/>
  <c r="AE85" i="91"/>
  <c r="Z85" i="91"/>
  <c r="U85" i="91"/>
  <c r="T85" i="91"/>
  <c r="S85" i="91"/>
  <c r="R85" i="91"/>
  <c r="Q85" i="91"/>
  <c r="F85" i="91"/>
  <c r="C85" i="91" s="1"/>
  <c r="E85" i="91"/>
  <c r="B85" i="91" s="1"/>
  <c r="AJ84" i="91"/>
  <c r="AE84" i="91"/>
  <c r="Z84" i="91"/>
  <c r="U84" i="91"/>
  <c r="T84" i="91"/>
  <c r="S84" i="91"/>
  <c r="R84" i="91"/>
  <c r="Q84" i="91"/>
  <c r="F84" i="91"/>
  <c r="C84" i="91" s="1"/>
  <c r="E84" i="91"/>
  <c r="B84" i="91" s="1"/>
  <c r="AJ83" i="91"/>
  <c r="AE83" i="91"/>
  <c r="Z83" i="91"/>
  <c r="U83" i="91"/>
  <c r="T83" i="91"/>
  <c r="S83" i="91"/>
  <c r="R83" i="91"/>
  <c r="Q83" i="91"/>
  <c r="F83" i="91"/>
  <c r="C83" i="91" s="1"/>
  <c r="E83" i="91"/>
  <c r="B83" i="91" s="1"/>
  <c r="AJ82" i="91"/>
  <c r="AE82" i="91"/>
  <c r="Z82" i="91"/>
  <c r="U82" i="91"/>
  <c r="T82" i="91"/>
  <c r="S82" i="91"/>
  <c r="R82" i="91"/>
  <c r="Q82" i="91"/>
  <c r="F82" i="91"/>
  <c r="C82" i="91" s="1"/>
  <c r="E82" i="91"/>
  <c r="B82" i="91" s="1"/>
  <c r="AJ81" i="91"/>
  <c r="AE81" i="91"/>
  <c r="Z81" i="91"/>
  <c r="U81" i="91"/>
  <c r="T81" i="91"/>
  <c r="S81" i="91"/>
  <c r="R81" i="91"/>
  <c r="Q81" i="91"/>
  <c r="F81" i="91"/>
  <c r="C81" i="91" s="1"/>
  <c r="E81" i="91"/>
  <c r="B81" i="91" s="1"/>
  <c r="AJ80" i="91"/>
  <c r="AE80" i="91"/>
  <c r="Z80" i="91"/>
  <c r="U80" i="91"/>
  <c r="T80" i="91"/>
  <c r="S80" i="91"/>
  <c r="R80" i="91"/>
  <c r="Q80" i="91"/>
  <c r="F80" i="91"/>
  <c r="C80" i="91" s="1"/>
  <c r="E80" i="91"/>
  <c r="B80" i="91" s="1"/>
  <c r="AJ79" i="91"/>
  <c r="AE79" i="91"/>
  <c r="Z79" i="91"/>
  <c r="U79" i="91"/>
  <c r="T79" i="91"/>
  <c r="S79" i="91"/>
  <c r="R79" i="91"/>
  <c r="Q79" i="91"/>
  <c r="F79" i="91"/>
  <c r="C79" i="91" s="1"/>
  <c r="E79" i="91"/>
  <c r="B79" i="91" s="1"/>
  <c r="AJ78" i="91"/>
  <c r="AE78" i="91"/>
  <c r="Z78" i="91"/>
  <c r="U78" i="91"/>
  <c r="T78" i="91"/>
  <c r="S78" i="91"/>
  <c r="R78" i="91"/>
  <c r="Q78" i="91"/>
  <c r="F78" i="91"/>
  <c r="C78" i="91" s="1"/>
  <c r="E78" i="91"/>
  <c r="B78" i="91" s="1"/>
  <c r="AJ77" i="91"/>
  <c r="AE77" i="91"/>
  <c r="Z77" i="91"/>
  <c r="U77" i="91"/>
  <c r="T77" i="91"/>
  <c r="S77" i="91"/>
  <c r="R77" i="91"/>
  <c r="Q77" i="91"/>
  <c r="F77" i="91"/>
  <c r="C77" i="91" s="1"/>
  <c r="E77" i="91"/>
  <c r="B77" i="91" s="1"/>
  <c r="AJ76" i="91"/>
  <c r="AE76" i="91"/>
  <c r="Z76" i="91"/>
  <c r="U76" i="91"/>
  <c r="T76" i="91"/>
  <c r="S76" i="91"/>
  <c r="R76" i="91"/>
  <c r="Q76" i="91"/>
  <c r="F76" i="91"/>
  <c r="C76" i="91" s="1"/>
  <c r="E76" i="91"/>
  <c r="B76" i="91" s="1"/>
  <c r="AJ75" i="91"/>
  <c r="AE75" i="91"/>
  <c r="Z75" i="91"/>
  <c r="U75" i="91"/>
  <c r="T75" i="91"/>
  <c r="S75" i="91"/>
  <c r="R75" i="91"/>
  <c r="Q75" i="91"/>
  <c r="F75" i="91"/>
  <c r="C75" i="91" s="1"/>
  <c r="E75" i="91"/>
  <c r="B75" i="91" s="1"/>
  <c r="AJ74" i="91"/>
  <c r="AE74" i="91"/>
  <c r="Z74" i="91"/>
  <c r="U74" i="91"/>
  <c r="T74" i="91"/>
  <c r="S74" i="91"/>
  <c r="R74" i="91"/>
  <c r="Q74" i="91"/>
  <c r="F74" i="91"/>
  <c r="C74" i="91" s="1"/>
  <c r="E74" i="91"/>
  <c r="B74" i="91" s="1"/>
  <c r="AJ73" i="91"/>
  <c r="AE73" i="91"/>
  <c r="Z73" i="91"/>
  <c r="U73" i="91"/>
  <c r="T73" i="91"/>
  <c r="S73" i="91"/>
  <c r="R73" i="91"/>
  <c r="Q73" i="91"/>
  <c r="F73" i="91"/>
  <c r="C73" i="91" s="1"/>
  <c r="E73" i="91"/>
  <c r="B73" i="91" s="1"/>
  <c r="AJ72" i="91"/>
  <c r="AE72" i="91"/>
  <c r="Z72" i="91"/>
  <c r="U72" i="91"/>
  <c r="T72" i="91"/>
  <c r="S72" i="91"/>
  <c r="R72" i="91"/>
  <c r="Q72" i="91"/>
  <c r="F72" i="91"/>
  <c r="C72" i="91" s="1"/>
  <c r="E72" i="91"/>
  <c r="B72" i="91" s="1"/>
  <c r="AJ71" i="91"/>
  <c r="AE71" i="91"/>
  <c r="Z71" i="91"/>
  <c r="U71" i="91"/>
  <c r="T71" i="91"/>
  <c r="S71" i="91"/>
  <c r="R71" i="91"/>
  <c r="Q71" i="91"/>
  <c r="F71" i="91"/>
  <c r="C71" i="91" s="1"/>
  <c r="E71" i="91"/>
  <c r="B71" i="91" s="1"/>
  <c r="AJ70" i="91"/>
  <c r="AE70" i="91"/>
  <c r="Z70" i="91"/>
  <c r="U70" i="91"/>
  <c r="T70" i="91"/>
  <c r="S70" i="91"/>
  <c r="R70" i="91"/>
  <c r="Q70" i="91"/>
  <c r="F70" i="91"/>
  <c r="C70" i="91" s="1"/>
  <c r="E70" i="91"/>
  <c r="B70" i="91" s="1"/>
  <c r="AN69" i="91"/>
  <c r="AM69" i="91"/>
  <c r="AL69" i="91"/>
  <c r="AK69" i="91"/>
  <c r="Y69" i="91"/>
  <c r="X69" i="91"/>
  <c r="W69" i="91"/>
  <c r="V69" i="91"/>
  <c r="N69" i="91"/>
  <c r="M69" i="91"/>
  <c r="L69" i="91"/>
  <c r="K69" i="91"/>
  <c r="J69" i="91"/>
  <c r="I69" i="91"/>
  <c r="H69" i="91"/>
  <c r="G69" i="91"/>
  <c r="AJ68" i="91"/>
  <c r="AE68" i="91"/>
  <c r="Z68" i="91"/>
  <c r="U68" i="91"/>
  <c r="T68" i="91"/>
  <c r="S68" i="91"/>
  <c r="R68" i="91"/>
  <c r="Q68" i="91"/>
  <c r="F68" i="91"/>
  <c r="C68" i="91" s="1"/>
  <c r="E68" i="91"/>
  <c r="B68" i="91" s="1"/>
  <c r="AJ67" i="91"/>
  <c r="AE67" i="91"/>
  <c r="Z67" i="91"/>
  <c r="U67" i="91"/>
  <c r="T67" i="91"/>
  <c r="S67" i="91"/>
  <c r="R67" i="91"/>
  <c r="Q67" i="91"/>
  <c r="F67" i="91"/>
  <c r="C67" i="91" s="1"/>
  <c r="E67" i="91"/>
  <c r="B67" i="91" s="1"/>
  <c r="AJ66" i="91"/>
  <c r="AE66" i="91"/>
  <c r="Z66" i="91"/>
  <c r="U66" i="91"/>
  <c r="T66" i="91"/>
  <c r="S66" i="91"/>
  <c r="R66" i="91"/>
  <c r="Q66" i="91"/>
  <c r="F66" i="91"/>
  <c r="C66" i="91" s="1"/>
  <c r="E66" i="91"/>
  <c r="B66" i="91" s="1"/>
  <c r="AJ65" i="91"/>
  <c r="AE65" i="91"/>
  <c r="Z65" i="91"/>
  <c r="U65" i="91"/>
  <c r="T65" i="91"/>
  <c r="S65" i="91"/>
  <c r="R65" i="91"/>
  <c r="Q65" i="91"/>
  <c r="F65" i="91"/>
  <c r="C65" i="91" s="1"/>
  <c r="E65" i="91"/>
  <c r="B65" i="91" s="1"/>
  <c r="AJ64" i="91"/>
  <c r="AE64" i="91"/>
  <c r="Z64" i="91"/>
  <c r="U64" i="91"/>
  <c r="T64" i="91"/>
  <c r="S64" i="91"/>
  <c r="R64" i="91"/>
  <c r="Q64" i="91"/>
  <c r="F64" i="91"/>
  <c r="C64" i="91" s="1"/>
  <c r="E64" i="91"/>
  <c r="B64" i="91" s="1"/>
  <c r="AJ63" i="91"/>
  <c r="AE63" i="91"/>
  <c r="Z63" i="91"/>
  <c r="U63" i="91"/>
  <c r="T63" i="91"/>
  <c r="S63" i="91"/>
  <c r="R63" i="91"/>
  <c r="Q63" i="91"/>
  <c r="F63" i="91"/>
  <c r="C63" i="91" s="1"/>
  <c r="E63" i="91"/>
  <c r="B63" i="91" s="1"/>
  <c r="AJ62" i="91"/>
  <c r="AE62" i="91"/>
  <c r="Z62" i="91"/>
  <c r="U62" i="91"/>
  <c r="T62" i="91"/>
  <c r="S62" i="91"/>
  <c r="R62" i="91"/>
  <c r="Q62" i="91"/>
  <c r="F62" i="91"/>
  <c r="C62" i="91" s="1"/>
  <c r="E62" i="91"/>
  <c r="B62" i="91" s="1"/>
  <c r="AJ61" i="91"/>
  <c r="AE61" i="91"/>
  <c r="Z61" i="91"/>
  <c r="U61" i="91"/>
  <c r="T61" i="91"/>
  <c r="S61" i="91"/>
  <c r="R61" i="91"/>
  <c r="Q61" i="91"/>
  <c r="F61" i="91"/>
  <c r="C61" i="91" s="1"/>
  <c r="E61" i="91"/>
  <c r="B61" i="91" s="1"/>
  <c r="AJ60" i="91"/>
  <c r="AE60" i="91"/>
  <c r="Z60" i="91"/>
  <c r="U60" i="91"/>
  <c r="T60" i="91"/>
  <c r="S60" i="91"/>
  <c r="R60" i="91"/>
  <c r="Q60" i="91"/>
  <c r="F60" i="91"/>
  <c r="C60" i="91" s="1"/>
  <c r="E60" i="91"/>
  <c r="B60" i="91" s="1"/>
  <c r="AN59" i="91"/>
  <c r="AM59" i="91"/>
  <c r="AL59" i="91"/>
  <c r="AK59" i="91"/>
  <c r="AI59" i="91"/>
  <c r="AH59" i="91"/>
  <c r="AG59" i="91"/>
  <c r="AF59" i="91"/>
  <c r="AD59" i="91"/>
  <c r="AC59" i="91"/>
  <c r="AB59" i="91"/>
  <c r="AA59" i="91"/>
  <c r="Y59" i="91"/>
  <c r="X59" i="91"/>
  <c r="W59" i="91"/>
  <c r="V59" i="91"/>
  <c r="N59" i="91"/>
  <c r="M59" i="91"/>
  <c r="L59" i="91"/>
  <c r="K59" i="91"/>
  <c r="J59" i="91"/>
  <c r="I59" i="91"/>
  <c r="H59" i="91"/>
  <c r="G59" i="91"/>
  <c r="AJ58" i="91"/>
  <c r="AE58" i="91"/>
  <c r="U58" i="91"/>
  <c r="T58" i="91"/>
  <c r="S58" i="91"/>
  <c r="R58" i="91"/>
  <c r="Q58" i="91"/>
  <c r="F58" i="91"/>
  <c r="C58" i="91" s="1"/>
  <c r="E58" i="91"/>
  <c r="B58" i="91" s="1"/>
  <c r="AJ57" i="91"/>
  <c r="AE57" i="91"/>
  <c r="U57" i="91"/>
  <c r="T57" i="91"/>
  <c r="S57" i="91"/>
  <c r="R57" i="91"/>
  <c r="Q57" i="91"/>
  <c r="F57" i="91"/>
  <c r="C57" i="91" s="1"/>
  <c r="E57" i="91"/>
  <c r="B57" i="91" s="1"/>
  <c r="AJ56" i="91"/>
  <c r="AE56" i="91"/>
  <c r="U56" i="91"/>
  <c r="T56" i="91"/>
  <c r="S56" i="91"/>
  <c r="R56" i="91"/>
  <c r="Q56" i="91"/>
  <c r="F56" i="91"/>
  <c r="C56" i="91" s="1"/>
  <c r="E56" i="91"/>
  <c r="B56" i="91" s="1"/>
  <c r="AJ55" i="91"/>
  <c r="AE55" i="91"/>
  <c r="U55" i="91"/>
  <c r="T55" i="91"/>
  <c r="S55" i="91"/>
  <c r="R55" i="91"/>
  <c r="Q55" i="91"/>
  <c r="F55" i="91"/>
  <c r="C55" i="91" s="1"/>
  <c r="E55" i="91"/>
  <c r="B55" i="91" s="1"/>
  <c r="AJ54" i="91"/>
  <c r="AE54" i="91"/>
  <c r="U54" i="91"/>
  <c r="T54" i="91"/>
  <c r="S54" i="91"/>
  <c r="R54" i="91"/>
  <c r="Q54" i="91"/>
  <c r="F54" i="91"/>
  <c r="C54" i="91" s="1"/>
  <c r="E54" i="91"/>
  <c r="B54" i="91" s="1"/>
  <c r="AJ53" i="91"/>
  <c r="AE53" i="91"/>
  <c r="U53" i="91"/>
  <c r="T53" i="91"/>
  <c r="S53" i="91"/>
  <c r="R53" i="91"/>
  <c r="Q53" i="91"/>
  <c r="F53" i="91"/>
  <c r="C53" i="91" s="1"/>
  <c r="E53" i="91"/>
  <c r="B53" i="91" s="1"/>
  <c r="AJ52" i="91"/>
  <c r="AE52" i="91"/>
  <c r="U52" i="91"/>
  <c r="T52" i="91"/>
  <c r="S52" i="91"/>
  <c r="R52" i="91"/>
  <c r="Q52" i="91"/>
  <c r="F52" i="91"/>
  <c r="C52" i="91" s="1"/>
  <c r="E52" i="91"/>
  <c r="B52" i="91" s="1"/>
  <c r="AJ51" i="91"/>
  <c r="AE51" i="91"/>
  <c r="U51" i="91"/>
  <c r="T51" i="91"/>
  <c r="S51" i="91"/>
  <c r="R51" i="91"/>
  <c r="Q51" i="91"/>
  <c r="F51" i="91"/>
  <c r="C51" i="91" s="1"/>
  <c r="E51" i="91"/>
  <c r="B51" i="91" s="1"/>
  <c r="AJ50" i="91"/>
  <c r="AE50" i="91"/>
  <c r="U50" i="91"/>
  <c r="T50" i="91"/>
  <c r="S50" i="91"/>
  <c r="R50" i="91"/>
  <c r="Q50" i="91"/>
  <c r="F50" i="91"/>
  <c r="C50" i="91" s="1"/>
  <c r="E50" i="91"/>
  <c r="B50" i="91" s="1"/>
  <c r="AJ49" i="91"/>
  <c r="AE49" i="91"/>
  <c r="U49" i="91"/>
  <c r="T49" i="91"/>
  <c r="S49" i="91"/>
  <c r="R49" i="91"/>
  <c r="Q49" i="91"/>
  <c r="F49" i="91"/>
  <c r="C49" i="91" s="1"/>
  <c r="E49" i="91"/>
  <c r="B49" i="91" s="1"/>
  <c r="AJ48" i="91"/>
  <c r="AE48" i="91"/>
  <c r="U48" i="91"/>
  <c r="T48" i="91"/>
  <c r="S48" i="91"/>
  <c r="R48" i="91"/>
  <c r="Q48" i="91"/>
  <c r="F48" i="91"/>
  <c r="C48" i="91" s="1"/>
  <c r="E48" i="91"/>
  <c r="B48" i="91" s="1"/>
  <c r="AJ47" i="91"/>
  <c r="AE47" i="91"/>
  <c r="U47" i="91"/>
  <c r="T47" i="91"/>
  <c r="S47" i="91"/>
  <c r="R47" i="91"/>
  <c r="Q47" i="91"/>
  <c r="F47" i="91"/>
  <c r="C47" i="91" s="1"/>
  <c r="E47" i="91"/>
  <c r="B47" i="91" s="1"/>
  <c r="AJ46" i="91"/>
  <c r="AE46" i="91"/>
  <c r="U46" i="91"/>
  <c r="T46" i="91"/>
  <c r="S46" i="91"/>
  <c r="R46" i="91"/>
  <c r="Q46" i="91"/>
  <c r="F46" i="91"/>
  <c r="C46" i="91" s="1"/>
  <c r="E46" i="91"/>
  <c r="B46" i="91" s="1"/>
  <c r="AJ45" i="91"/>
  <c r="AE45" i="91"/>
  <c r="U45" i="91"/>
  <c r="T45" i="91"/>
  <c r="S45" i="91"/>
  <c r="R45" i="91"/>
  <c r="Q45" i="91"/>
  <c r="F45" i="91"/>
  <c r="C45" i="91" s="1"/>
  <c r="E45" i="91"/>
  <c r="B45" i="91" s="1"/>
  <c r="AJ44" i="91"/>
  <c r="AE44" i="91"/>
  <c r="U44" i="91"/>
  <c r="T44" i="91"/>
  <c r="S44" i="91"/>
  <c r="R44" i="91"/>
  <c r="Q44" i="91"/>
  <c r="F44" i="91"/>
  <c r="C44" i="91" s="1"/>
  <c r="E44" i="91"/>
  <c r="B44" i="91" s="1"/>
  <c r="AJ43" i="91"/>
  <c r="AE43" i="91"/>
  <c r="U43" i="91"/>
  <c r="T43" i="91"/>
  <c r="S43" i="91"/>
  <c r="R43" i="91"/>
  <c r="Q43" i="91"/>
  <c r="F43" i="91"/>
  <c r="C43" i="91" s="1"/>
  <c r="E43" i="91"/>
  <c r="B43" i="91" s="1"/>
  <c r="AJ42" i="91"/>
  <c r="AE42" i="91"/>
  <c r="U42" i="91"/>
  <c r="T42" i="91"/>
  <c r="S42" i="91"/>
  <c r="R42" i="91"/>
  <c r="Q42" i="91"/>
  <c r="F42" i="91"/>
  <c r="C42" i="91" s="1"/>
  <c r="E42" i="91"/>
  <c r="B42" i="91" s="1"/>
  <c r="AJ41" i="91"/>
  <c r="AE41" i="91"/>
  <c r="U41" i="91"/>
  <c r="T41" i="91"/>
  <c r="S41" i="91"/>
  <c r="R41" i="91"/>
  <c r="Q41" i="91"/>
  <c r="F41" i="91"/>
  <c r="C41" i="91" s="1"/>
  <c r="E41" i="91"/>
  <c r="B41" i="91" s="1"/>
  <c r="AJ40" i="91"/>
  <c r="AE40" i="91"/>
  <c r="U40" i="91"/>
  <c r="T40" i="91"/>
  <c r="S40" i="91"/>
  <c r="R40" i="91"/>
  <c r="Q40" i="91"/>
  <c r="F40" i="91"/>
  <c r="C40" i="91" s="1"/>
  <c r="E40" i="91"/>
  <c r="B40" i="91" s="1"/>
  <c r="AJ39" i="91"/>
  <c r="AE39" i="91"/>
  <c r="U39" i="91"/>
  <c r="T39" i="91"/>
  <c r="S39" i="91"/>
  <c r="R39" i="91"/>
  <c r="Q39" i="91"/>
  <c r="F39" i="91"/>
  <c r="C39" i="91" s="1"/>
  <c r="E39" i="91"/>
  <c r="B39" i="91" s="1"/>
  <c r="AN38" i="91"/>
  <c r="AM38" i="91"/>
  <c r="AL38" i="91"/>
  <c r="AK38" i="91"/>
  <c r="AI38" i="91"/>
  <c r="AH38" i="91"/>
  <c r="AG38" i="91"/>
  <c r="AF38" i="91"/>
  <c r="AD38" i="91"/>
  <c r="AC38" i="91"/>
  <c r="AB38" i="91"/>
  <c r="AA38" i="91"/>
  <c r="Y38" i="91"/>
  <c r="X38" i="91"/>
  <c r="W38" i="91"/>
  <c r="V38" i="91"/>
  <c r="N38" i="91"/>
  <c r="M38" i="91"/>
  <c r="L38" i="91"/>
  <c r="K38" i="91"/>
  <c r="J38" i="91"/>
  <c r="I38" i="91"/>
  <c r="H38" i="91"/>
  <c r="G38" i="91"/>
  <c r="AJ37" i="91"/>
  <c r="AE37" i="91"/>
  <c r="Z37" i="91"/>
  <c r="T37" i="91"/>
  <c r="S37" i="91"/>
  <c r="R37" i="91"/>
  <c r="Q37" i="91"/>
  <c r="F37" i="91"/>
  <c r="C37" i="91" s="1"/>
  <c r="E37" i="91"/>
  <c r="B37" i="91" s="1"/>
  <c r="AJ36" i="91"/>
  <c r="AE36" i="91"/>
  <c r="Z36" i="91"/>
  <c r="T36" i="91"/>
  <c r="S36" i="91"/>
  <c r="R36" i="91"/>
  <c r="Q36" i="91"/>
  <c r="F36" i="91"/>
  <c r="C36" i="91" s="1"/>
  <c r="E36" i="91"/>
  <c r="B36" i="91" s="1"/>
  <c r="AJ35" i="91"/>
  <c r="AE35" i="91"/>
  <c r="Z35" i="91"/>
  <c r="T35" i="91"/>
  <c r="S35" i="91"/>
  <c r="R35" i="91"/>
  <c r="Q35" i="91"/>
  <c r="F35" i="91"/>
  <c r="C35" i="91" s="1"/>
  <c r="E35" i="91"/>
  <c r="B35" i="91" s="1"/>
  <c r="AJ34" i="91"/>
  <c r="AE34" i="91"/>
  <c r="Z34" i="91"/>
  <c r="T34" i="91"/>
  <c r="S34" i="91"/>
  <c r="R34" i="91"/>
  <c r="Q34" i="91"/>
  <c r="F34" i="91"/>
  <c r="C34" i="91" s="1"/>
  <c r="E34" i="91"/>
  <c r="B34" i="91" s="1"/>
  <c r="AJ33" i="91"/>
  <c r="AE33" i="91"/>
  <c r="Z33" i="91"/>
  <c r="T33" i="91"/>
  <c r="S33" i="91"/>
  <c r="R33" i="91"/>
  <c r="Q33" i="91"/>
  <c r="F33" i="91"/>
  <c r="C33" i="91" s="1"/>
  <c r="E33" i="91"/>
  <c r="B33" i="91" s="1"/>
  <c r="AJ32" i="91"/>
  <c r="AE32" i="91"/>
  <c r="Z32" i="91"/>
  <c r="T32" i="91"/>
  <c r="S32" i="91"/>
  <c r="R32" i="91"/>
  <c r="Q32" i="91"/>
  <c r="F32" i="91"/>
  <c r="C32" i="91" s="1"/>
  <c r="E32" i="91"/>
  <c r="B32" i="91" s="1"/>
  <c r="AJ31" i="91"/>
  <c r="AE31" i="91"/>
  <c r="Z31" i="91"/>
  <c r="T31" i="91"/>
  <c r="S31" i="91"/>
  <c r="R31" i="91"/>
  <c r="Q31" i="91"/>
  <c r="F31" i="91"/>
  <c r="C31" i="91" s="1"/>
  <c r="E31" i="91"/>
  <c r="B31" i="91" s="1"/>
  <c r="AJ30" i="91"/>
  <c r="AE30" i="91"/>
  <c r="Z30" i="91"/>
  <c r="T30" i="91"/>
  <c r="S30" i="91"/>
  <c r="R30" i="91"/>
  <c r="Q30" i="91"/>
  <c r="F30" i="91"/>
  <c r="C30" i="91" s="1"/>
  <c r="E30" i="91"/>
  <c r="B30" i="91" s="1"/>
  <c r="AJ29" i="91"/>
  <c r="AE29" i="91"/>
  <c r="Z29" i="91"/>
  <c r="T29" i="91"/>
  <c r="S29" i="91"/>
  <c r="R29" i="91"/>
  <c r="Q29" i="91"/>
  <c r="F29" i="91"/>
  <c r="C29" i="91" s="1"/>
  <c r="E29" i="91"/>
  <c r="B29" i="91" s="1"/>
  <c r="AJ28" i="91"/>
  <c r="AE28" i="91"/>
  <c r="Z28" i="91"/>
  <c r="T28" i="91"/>
  <c r="S28" i="91"/>
  <c r="R28" i="91"/>
  <c r="Q28" i="91"/>
  <c r="F28" i="91"/>
  <c r="C28" i="91" s="1"/>
  <c r="E28" i="91"/>
  <c r="B28" i="91" s="1"/>
  <c r="AJ27" i="91"/>
  <c r="AE27" i="91"/>
  <c r="Z27" i="91"/>
  <c r="T27" i="91"/>
  <c r="S27" i="91"/>
  <c r="R27" i="91"/>
  <c r="Q27" i="91"/>
  <c r="F27" i="91"/>
  <c r="C27" i="91" s="1"/>
  <c r="E27" i="91"/>
  <c r="B27" i="91" s="1"/>
  <c r="AN26" i="91"/>
  <c r="AM26" i="91"/>
  <c r="AL26" i="91"/>
  <c r="AK26" i="91"/>
  <c r="AI26" i="91"/>
  <c r="AH26" i="91"/>
  <c r="AG26" i="91"/>
  <c r="AF26" i="91"/>
  <c r="AD26" i="91"/>
  <c r="AC26" i="91"/>
  <c r="AB26" i="91"/>
  <c r="AA26" i="91"/>
  <c r="Y26" i="91"/>
  <c r="X26" i="91"/>
  <c r="W26" i="91"/>
  <c r="N26" i="91"/>
  <c r="M26" i="91"/>
  <c r="L26" i="91"/>
  <c r="K26" i="91"/>
  <c r="J26" i="91"/>
  <c r="I26" i="91"/>
  <c r="H26" i="91"/>
  <c r="G26" i="91"/>
  <c r="F25" i="91"/>
  <c r="C25" i="91" s="1"/>
  <c r="E25" i="91"/>
  <c r="B25" i="91" s="1"/>
  <c r="F24" i="91"/>
  <c r="C24" i="91" s="1"/>
  <c r="E24" i="91"/>
  <c r="B24" i="91" s="1"/>
  <c r="F23" i="91"/>
  <c r="C23" i="91" s="1"/>
  <c r="E23" i="91"/>
  <c r="B23" i="91" s="1"/>
  <c r="F22" i="91"/>
  <c r="C22" i="91" s="1"/>
  <c r="E22" i="91"/>
  <c r="B22" i="91" s="1"/>
  <c r="F21" i="91"/>
  <c r="C21" i="91" s="1"/>
  <c r="E21" i="91"/>
  <c r="B21" i="91" s="1"/>
  <c r="F20" i="91"/>
  <c r="C20" i="91" s="1"/>
  <c r="E20" i="91"/>
  <c r="B20" i="91" s="1"/>
  <c r="F19" i="91"/>
  <c r="C19" i="91" s="1"/>
  <c r="E19" i="91"/>
  <c r="B19" i="91" s="1"/>
  <c r="F18" i="91"/>
  <c r="C18" i="91" s="1"/>
  <c r="E18" i="91"/>
  <c r="B18" i="91" s="1"/>
  <c r="F17" i="91"/>
  <c r="C17" i="91" s="1"/>
  <c r="E17" i="91"/>
  <c r="B17" i="91" s="1"/>
  <c r="F16" i="91"/>
  <c r="C16" i="91" s="1"/>
  <c r="E16" i="91"/>
  <c r="B16" i="91" s="1"/>
  <c r="F15" i="91"/>
  <c r="C15" i="91" s="1"/>
  <c r="E15" i="91"/>
  <c r="B15" i="91" s="1"/>
  <c r="F14" i="91"/>
  <c r="C14" i="91" s="1"/>
  <c r="E14" i="91"/>
  <c r="B14" i="91" s="1"/>
  <c r="F13" i="91"/>
  <c r="C13" i="91" s="1"/>
  <c r="E13" i="91"/>
  <c r="B13" i="91" s="1"/>
  <c r="F12" i="91"/>
  <c r="C12" i="91" s="1"/>
  <c r="E12" i="91"/>
  <c r="B12" i="91" s="1"/>
  <c r="F11" i="91"/>
  <c r="C11" i="91" s="1"/>
  <c r="E11" i="91"/>
  <c r="B11" i="91" s="1"/>
  <c r="F10" i="91"/>
  <c r="C10" i="91" s="1"/>
  <c r="E10" i="91"/>
  <c r="B10" i="91" s="1"/>
  <c r="F9" i="91"/>
  <c r="C9" i="91" s="1"/>
  <c r="E9" i="91"/>
  <c r="B9" i="91" s="1"/>
  <c r="AN8" i="91"/>
  <c r="AM8" i="91"/>
  <c r="AL8" i="91"/>
  <c r="AK8" i="91"/>
  <c r="AI8" i="91"/>
  <c r="AH8" i="91"/>
  <c r="AG8" i="91"/>
  <c r="AF8" i="91"/>
  <c r="AD8" i="91"/>
  <c r="AC8" i="91"/>
  <c r="AB8" i="91"/>
  <c r="AA8" i="91"/>
  <c r="Y8" i="91"/>
  <c r="X8" i="91"/>
  <c r="W8" i="91"/>
  <c r="V8" i="91"/>
  <c r="N8" i="91"/>
  <c r="M8" i="91"/>
  <c r="L8" i="91"/>
  <c r="K8" i="91"/>
  <c r="J8" i="91"/>
  <c r="I8" i="91"/>
  <c r="H8" i="91"/>
  <c r="G8" i="91"/>
  <c r="H38" i="90"/>
  <c r="H37" i="90"/>
  <c r="H36" i="90"/>
  <c r="H35" i="90"/>
  <c r="H34" i="90"/>
  <c r="H33" i="90"/>
  <c r="H32" i="90"/>
  <c r="H31" i="90"/>
  <c r="H30" i="90"/>
  <c r="I25" i="90"/>
  <c r="I24" i="90"/>
  <c r="I23" i="90"/>
  <c r="I22" i="90"/>
  <c r="I21" i="90"/>
  <c r="I20" i="90"/>
  <c r="I19" i="90"/>
  <c r="I18" i="90"/>
  <c r="I17" i="90"/>
  <c r="F15" i="90"/>
  <c r="C15" i="90"/>
  <c r="J11" i="90"/>
  <c r="J10" i="90"/>
  <c r="I9" i="90"/>
  <c r="H9" i="90"/>
  <c r="J8" i="90"/>
  <c r="I8" i="90"/>
  <c r="H8" i="90"/>
  <c r="J7" i="90"/>
  <c r="I7" i="90"/>
  <c r="H7" i="90"/>
  <c r="J6" i="90"/>
  <c r="I6" i="90"/>
  <c r="H6" i="90"/>
  <c r="J5" i="90"/>
  <c r="J4" i="90"/>
  <c r="I4" i="90"/>
  <c r="H4" i="90"/>
  <c r="C6" i="92" l="1"/>
  <c r="B6" i="92" s="1"/>
  <c r="I6" i="92"/>
  <c r="E156" i="91"/>
  <c r="U26" i="91"/>
  <c r="AJ88" i="91"/>
  <c r="T171" i="91"/>
  <c r="F88" i="91"/>
  <c r="C88" i="91" s="1"/>
  <c r="P45" i="91"/>
  <c r="P177" i="91"/>
  <c r="F156" i="91"/>
  <c r="F146" i="91"/>
  <c r="C146" i="91" s="1"/>
  <c r="E134" i="91"/>
  <c r="B134" i="91" s="1"/>
  <c r="P111" i="91"/>
  <c r="U88" i="91"/>
  <c r="F69" i="91"/>
  <c r="O64" i="91"/>
  <c r="D64" i="91" s="1"/>
  <c r="Z59" i="91"/>
  <c r="O67" i="91"/>
  <c r="D67" i="91" s="1"/>
  <c r="P60" i="91"/>
  <c r="AJ38" i="91"/>
  <c r="O40" i="91"/>
  <c r="D40" i="91" s="1"/>
  <c r="O56" i="91"/>
  <c r="D56" i="91" s="1"/>
  <c r="F26" i="91"/>
  <c r="C26" i="91" s="1"/>
  <c r="S8" i="91"/>
  <c r="U8" i="91"/>
  <c r="O174" i="91"/>
  <c r="D174" i="91" s="1"/>
  <c r="P176" i="91"/>
  <c r="O165" i="91"/>
  <c r="D165" i="91" s="1"/>
  <c r="T146" i="91"/>
  <c r="O140" i="91"/>
  <c r="D140" i="91" s="1"/>
  <c r="O144" i="91"/>
  <c r="D144" i="91" s="1"/>
  <c r="P127" i="91"/>
  <c r="AJ110" i="91"/>
  <c r="T110" i="91"/>
  <c r="AJ69" i="91"/>
  <c r="P53" i="91"/>
  <c r="O53" i="91"/>
  <c r="D53" i="91" s="1"/>
  <c r="P173" i="91"/>
  <c r="P131" i="91"/>
  <c r="O104" i="91"/>
  <c r="D104" i="91" s="1"/>
  <c r="P63" i="91"/>
  <c r="E110" i="91"/>
  <c r="B110" i="91" s="1"/>
  <c r="W7" i="91"/>
  <c r="I18" i="92"/>
  <c r="H6" i="92"/>
  <c r="H7" i="92"/>
  <c r="H18" i="92" s="1"/>
  <c r="AK7" i="91"/>
  <c r="AJ171" i="91"/>
  <c r="P155" i="91"/>
  <c r="O150" i="91"/>
  <c r="D150" i="91" s="1"/>
  <c r="P152" i="91"/>
  <c r="P130" i="91"/>
  <c r="P115" i="91"/>
  <c r="P129" i="91"/>
  <c r="O133" i="91"/>
  <c r="D133" i="91" s="1"/>
  <c r="O98" i="91"/>
  <c r="D98" i="91" s="1"/>
  <c r="P82" i="91"/>
  <c r="T59" i="91"/>
  <c r="AL7" i="91"/>
  <c r="O49" i="91"/>
  <c r="D49" i="91" s="1"/>
  <c r="O57" i="91"/>
  <c r="D57" i="91" s="1"/>
  <c r="T26" i="91"/>
  <c r="O29" i="91"/>
  <c r="D29" i="91" s="1"/>
  <c r="AM7" i="91"/>
  <c r="O169" i="91"/>
  <c r="D169" i="91" s="1"/>
  <c r="P169" i="91"/>
  <c r="AE156" i="91"/>
  <c r="O158" i="91"/>
  <c r="D158" i="91" s="1"/>
  <c r="O162" i="91"/>
  <c r="D162" i="91" s="1"/>
  <c r="O170" i="91"/>
  <c r="D170" i="91" s="1"/>
  <c r="O160" i="91"/>
  <c r="D160" i="91" s="1"/>
  <c r="AE146" i="91"/>
  <c r="R134" i="91"/>
  <c r="P121" i="91"/>
  <c r="AE110" i="91"/>
  <c r="AI7" i="91"/>
  <c r="AE88" i="91"/>
  <c r="P83" i="91"/>
  <c r="P67" i="91"/>
  <c r="O66" i="91"/>
  <c r="D66" i="91" s="1"/>
  <c r="O39" i="91"/>
  <c r="D39" i="91" s="1"/>
  <c r="O55" i="91"/>
  <c r="D55" i="91" s="1"/>
  <c r="AE38" i="91"/>
  <c r="O58" i="91"/>
  <c r="D58" i="91" s="1"/>
  <c r="O43" i="91"/>
  <c r="D43" i="91" s="1"/>
  <c r="O51" i="91"/>
  <c r="D51" i="91" s="1"/>
  <c r="P55" i="91"/>
  <c r="P31" i="91"/>
  <c r="O27" i="91"/>
  <c r="D27" i="91" s="1"/>
  <c r="AE8" i="91"/>
  <c r="O177" i="91"/>
  <c r="D177" i="91" s="1"/>
  <c r="Q171" i="91"/>
  <c r="R156" i="91"/>
  <c r="T156" i="91"/>
  <c r="O164" i="91"/>
  <c r="D164" i="91" s="1"/>
  <c r="P147" i="91"/>
  <c r="O148" i="91"/>
  <c r="D148" i="91" s="1"/>
  <c r="P135" i="91"/>
  <c r="P139" i="91"/>
  <c r="S134" i="91"/>
  <c r="O139" i="91"/>
  <c r="D139" i="91" s="1"/>
  <c r="P136" i="91"/>
  <c r="O138" i="91"/>
  <c r="D138" i="91" s="1"/>
  <c r="O142" i="91"/>
  <c r="D142" i="91" s="1"/>
  <c r="O112" i="91"/>
  <c r="D112" i="91" s="1"/>
  <c r="P114" i="91"/>
  <c r="P122" i="91"/>
  <c r="O131" i="91"/>
  <c r="D131" i="91" s="1"/>
  <c r="P123" i="91"/>
  <c r="P112" i="91"/>
  <c r="P116" i="91"/>
  <c r="O118" i="91"/>
  <c r="D118" i="91" s="1"/>
  <c r="P120" i="91"/>
  <c r="P124" i="91"/>
  <c r="P128" i="91"/>
  <c r="O129" i="91"/>
  <c r="D129" i="91" s="1"/>
  <c r="O123" i="91"/>
  <c r="D123" i="91" s="1"/>
  <c r="P132" i="91"/>
  <c r="P94" i="91"/>
  <c r="O103" i="91"/>
  <c r="D103" i="91" s="1"/>
  <c r="O86" i="91"/>
  <c r="D86" i="91" s="1"/>
  <c r="P72" i="91"/>
  <c r="P73" i="91"/>
  <c r="P84" i="91"/>
  <c r="T88" i="91"/>
  <c r="O99" i="91"/>
  <c r="D99" i="91" s="1"/>
  <c r="P91" i="91"/>
  <c r="P97" i="91"/>
  <c r="Q88" i="91"/>
  <c r="P99" i="91"/>
  <c r="O102" i="91"/>
  <c r="D102" i="91" s="1"/>
  <c r="P108" i="91"/>
  <c r="O107" i="91"/>
  <c r="D107" i="91" s="1"/>
  <c r="AB7" i="91"/>
  <c r="P95" i="91"/>
  <c r="P103" i="91"/>
  <c r="O106" i="91"/>
  <c r="D106" i="91" s="1"/>
  <c r="AC7" i="91"/>
  <c r="S69" i="91"/>
  <c r="P74" i="91"/>
  <c r="O83" i="91"/>
  <c r="D83" i="91" s="1"/>
  <c r="P79" i="91"/>
  <c r="O78" i="91"/>
  <c r="D78" i="91" s="1"/>
  <c r="O35" i="91"/>
  <c r="D35" i="91" s="1"/>
  <c r="O36" i="91"/>
  <c r="D36" i="91" s="1"/>
  <c r="D13" i="91"/>
  <c r="D24" i="91"/>
  <c r="D11" i="91"/>
  <c r="Z8" i="91"/>
  <c r="D15" i="91"/>
  <c r="D22" i="91"/>
  <c r="P175" i="91"/>
  <c r="P159" i="91"/>
  <c r="P163" i="91"/>
  <c r="P157" i="91"/>
  <c r="U156" i="91"/>
  <c r="P167" i="91"/>
  <c r="O159" i="91"/>
  <c r="D159" i="91" s="1"/>
  <c r="P161" i="91"/>
  <c r="O166" i="91"/>
  <c r="D166" i="91" s="1"/>
  <c r="P162" i="91"/>
  <c r="O163" i="91"/>
  <c r="D163" i="91" s="1"/>
  <c r="P170" i="91"/>
  <c r="S146" i="91"/>
  <c r="P153" i="91"/>
  <c r="P151" i="91"/>
  <c r="O154" i="91"/>
  <c r="D154" i="91" s="1"/>
  <c r="P148" i="91"/>
  <c r="P140" i="91"/>
  <c r="U134" i="91"/>
  <c r="P138" i="91"/>
  <c r="P143" i="91"/>
  <c r="P119" i="91"/>
  <c r="O130" i="91"/>
  <c r="D130" i="91" s="1"/>
  <c r="P133" i="91"/>
  <c r="O114" i="91"/>
  <c r="D114" i="91" s="1"/>
  <c r="O115" i="91"/>
  <c r="D115" i="91" s="1"/>
  <c r="O91" i="91"/>
  <c r="D91" i="91" s="1"/>
  <c r="P98" i="91"/>
  <c r="O90" i="91"/>
  <c r="D90" i="91" s="1"/>
  <c r="P107" i="91"/>
  <c r="P89" i="91"/>
  <c r="P92" i="91"/>
  <c r="P96" i="91"/>
  <c r="P102" i="91"/>
  <c r="P105" i="91"/>
  <c r="P90" i="91"/>
  <c r="O101" i="91"/>
  <c r="D101" i="91" s="1"/>
  <c r="P106" i="91"/>
  <c r="P87" i="91"/>
  <c r="P70" i="91"/>
  <c r="P71" i="91"/>
  <c r="O77" i="91"/>
  <c r="D77" i="91" s="1"/>
  <c r="P78" i="91"/>
  <c r="O74" i="91"/>
  <c r="D74" i="91" s="1"/>
  <c r="P62" i="91"/>
  <c r="O61" i="91"/>
  <c r="D61" i="91" s="1"/>
  <c r="P64" i="91"/>
  <c r="Q59" i="91"/>
  <c r="P65" i="91"/>
  <c r="P44" i="91"/>
  <c r="P56" i="91"/>
  <c r="P54" i="91"/>
  <c r="P57" i="91"/>
  <c r="P34" i="91"/>
  <c r="E171" i="91"/>
  <c r="B171" i="91" s="1"/>
  <c r="B156" i="91"/>
  <c r="C156" i="91"/>
  <c r="P39" i="91"/>
  <c r="P49" i="91"/>
  <c r="P33" i="91"/>
  <c r="P40" i="91"/>
  <c r="P58" i="91"/>
  <c r="U38" i="91"/>
  <c r="O41" i="91"/>
  <c r="D41" i="91" s="1"/>
  <c r="O48" i="91"/>
  <c r="D48" i="91" s="1"/>
  <c r="P47" i="91"/>
  <c r="T38" i="91"/>
  <c r="P48" i="91"/>
  <c r="O32" i="91"/>
  <c r="D32" i="91" s="1"/>
  <c r="P32" i="91"/>
  <c r="D19" i="91"/>
  <c r="E59" i="91"/>
  <c r="B59" i="91" s="1"/>
  <c r="N7" i="91"/>
  <c r="K7" i="91"/>
  <c r="F38" i="91"/>
  <c r="C38" i="91" s="1"/>
  <c r="E38" i="91"/>
  <c r="I15" i="90"/>
  <c r="D20" i="91"/>
  <c r="J7" i="91"/>
  <c r="T69" i="91"/>
  <c r="O94" i="91"/>
  <c r="D94" i="91" s="1"/>
  <c r="O147" i="91"/>
  <c r="D147" i="91" s="1"/>
  <c r="P166" i="91"/>
  <c r="T8" i="91"/>
  <c r="D9" i="91"/>
  <c r="P46" i="91"/>
  <c r="P50" i="91"/>
  <c r="AJ59" i="91"/>
  <c r="P81" i="91"/>
  <c r="O82" i="91"/>
  <c r="D82" i="91" s="1"/>
  <c r="S110" i="91"/>
  <c r="O120" i="91"/>
  <c r="D120" i="91" s="1"/>
  <c r="T134" i="91"/>
  <c r="P142" i="91"/>
  <c r="P145" i="91"/>
  <c r="S171" i="91"/>
  <c r="G7" i="91"/>
  <c r="E8" i="91"/>
  <c r="B8" i="91" s="1"/>
  <c r="AN7" i="91"/>
  <c r="D16" i="91"/>
  <c r="D23" i="91"/>
  <c r="AJ26" i="91"/>
  <c r="P27" i="91"/>
  <c r="P29" i="91"/>
  <c r="P42" i="91"/>
  <c r="O45" i="91"/>
  <c r="D45" i="91" s="1"/>
  <c r="P52" i="91"/>
  <c r="F59" i="91"/>
  <c r="C59" i="91" s="1"/>
  <c r="O75" i="91"/>
  <c r="D75" i="91" s="1"/>
  <c r="P85" i="91"/>
  <c r="O95" i="91"/>
  <c r="D95" i="91" s="1"/>
  <c r="O108" i="91"/>
  <c r="D108" i="91" s="1"/>
  <c r="O117" i="91"/>
  <c r="D117" i="91" s="1"/>
  <c r="O125" i="91"/>
  <c r="D125" i="91" s="1"/>
  <c r="O127" i="91"/>
  <c r="D127" i="91" s="1"/>
  <c r="Z134" i="91"/>
  <c r="AJ134" i="91"/>
  <c r="O137" i="91"/>
  <c r="D137" i="91" s="1"/>
  <c r="O141" i="91"/>
  <c r="D141" i="91" s="1"/>
  <c r="E146" i="91"/>
  <c r="B146" i="91" s="1"/>
  <c r="P164" i="91"/>
  <c r="P174" i="91"/>
  <c r="D21" i="91"/>
  <c r="D25" i="91"/>
  <c r="O31" i="91"/>
  <c r="D31" i="91" s="1"/>
  <c r="O37" i="91"/>
  <c r="D37" i="91" s="1"/>
  <c r="O54" i="91"/>
  <c r="D54" i="91" s="1"/>
  <c r="U59" i="91"/>
  <c r="O60" i="91"/>
  <c r="D60" i="91" s="1"/>
  <c r="O62" i="91"/>
  <c r="D62" i="91" s="1"/>
  <c r="P66" i="91"/>
  <c r="P68" i="91"/>
  <c r="O80" i="91"/>
  <c r="D80" i="91" s="1"/>
  <c r="O100" i="91"/>
  <c r="D100" i="91" s="1"/>
  <c r="O121" i="91"/>
  <c r="D121" i="91" s="1"/>
  <c r="U146" i="91"/>
  <c r="P150" i="91"/>
  <c r="O155" i="91"/>
  <c r="D155" i="91" s="1"/>
  <c r="O161" i="91"/>
  <c r="D161" i="91" s="1"/>
  <c r="O168" i="91"/>
  <c r="D168" i="91" s="1"/>
  <c r="P172" i="91"/>
  <c r="O175" i="91"/>
  <c r="D175" i="91" s="1"/>
  <c r="I7" i="91"/>
  <c r="AG7" i="91"/>
  <c r="D17" i="91"/>
  <c r="Z26" i="91"/>
  <c r="O46" i="91"/>
  <c r="D46" i="91" s="1"/>
  <c r="O72" i="91"/>
  <c r="D72" i="91" s="1"/>
  <c r="E88" i="91"/>
  <c r="B88" i="91" s="1"/>
  <c r="Z88" i="91"/>
  <c r="O93" i="91"/>
  <c r="D93" i="91" s="1"/>
  <c r="O96" i="91"/>
  <c r="D96" i="91" s="1"/>
  <c r="U110" i="91"/>
  <c r="O119" i="91"/>
  <c r="D119" i="91" s="1"/>
  <c r="O128" i="91"/>
  <c r="D128" i="91" s="1"/>
  <c r="O145" i="91"/>
  <c r="D145" i="91" s="1"/>
  <c r="R146" i="91"/>
  <c r="O152" i="91"/>
  <c r="D152" i="91" s="1"/>
  <c r="S156" i="91"/>
  <c r="P160" i="91"/>
  <c r="H7" i="91"/>
  <c r="AA7" i="91"/>
  <c r="Y7" i="91"/>
  <c r="D10" i="91"/>
  <c r="E26" i="91"/>
  <c r="B26" i="91" s="1"/>
  <c r="AE26" i="91"/>
  <c r="P30" i="91"/>
  <c r="O33" i="91"/>
  <c r="D33" i="91" s="1"/>
  <c r="P36" i="91"/>
  <c r="O50" i="91"/>
  <c r="D50" i="91" s="1"/>
  <c r="P51" i="91"/>
  <c r="O52" i="91"/>
  <c r="D52" i="91" s="1"/>
  <c r="AE59" i="91"/>
  <c r="E69" i="91"/>
  <c r="B69" i="91" s="1"/>
  <c r="Q69" i="91"/>
  <c r="P75" i="91"/>
  <c r="P80" i="91"/>
  <c r="O116" i="91"/>
  <c r="D116" i="91" s="1"/>
  <c r="P117" i="91"/>
  <c r="O124" i="91"/>
  <c r="D124" i="91" s="1"/>
  <c r="P125" i="91"/>
  <c r="O126" i="91"/>
  <c r="D126" i="91" s="1"/>
  <c r="F134" i="91"/>
  <c r="C134" i="91" s="1"/>
  <c r="P141" i="91"/>
  <c r="P144" i="91"/>
  <c r="O157" i="91"/>
  <c r="D157" i="91" s="1"/>
  <c r="P158" i="91"/>
  <c r="P165" i="91"/>
  <c r="O176" i="91"/>
  <c r="D176" i="91" s="1"/>
  <c r="L7" i="91"/>
  <c r="S26" i="91"/>
  <c r="AH7" i="91"/>
  <c r="P28" i="91"/>
  <c r="P37" i="91"/>
  <c r="M7" i="91"/>
  <c r="P41" i="91"/>
  <c r="O42" i="91"/>
  <c r="D42" i="91" s="1"/>
  <c r="P43" i="91"/>
  <c r="O44" i="91"/>
  <c r="D44" i="91" s="1"/>
  <c r="O47" i="91"/>
  <c r="D47" i="91" s="1"/>
  <c r="O68" i="91"/>
  <c r="D68" i="91" s="1"/>
  <c r="R69" i="91"/>
  <c r="O70" i="91"/>
  <c r="D70" i="91" s="1"/>
  <c r="P76" i="91"/>
  <c r="O85" i="91"/>
  <c r="D85" i="91" s="1"/>
  <c r="P86" i="91"/>
  <c r="O87" i="91"/>
  <c r="D87" i="91" s="1"/>
  <c r="P93" i="91"/>
  <c r="P100" i="91"/>
  <c r="P104" i="91"/>
  <c r="O105" i="91"/>
  <c r="D105" i="91" s="1"/>
  <c r="O109" i="91"/>
  <c r="D109" i="91" s="1"/>
  <c r="Q110" i="91"/>
  <c r="P113" i="91"/>
  <c r="O122" i="91"/>
  <c r="D122" i="91" s="1"/>
  <c r="O136" i="91"/>
  <c r="D136" i="91" s="1"/>
  <c r="P137" i="91"/>
  <c r="AJ146" i="91"/>
  <c r="P149" i="91"/>
  <c r="O153" i="91"/>
  <c r="D153" i="91" s="1"/>
  <c r="P154" i="91"/>
  <c r="P168" i="91"/>
  <c r="F171" i="91"/>
  <c r="C171" i="91" s="1"/>
  <c r="AE171" i="91"/>
  <c r="O172" i="91"/>
  <c r="D172" i="91" s="1"/>
  <c r="B18" i="92"/>
  <c r="C18" i="92"/>
  <c r="X7" i="91"/>
  <c r="Q26" i="91"/>
  <c r="AD7" i="91"/>
  <c r="AJ8" i="91"/>
  <c r="O28" i="91"/>
  <c r="D28" i="91" s="1"/>
  <c r="O30" i="91"/>
  <c r="D30" i="91" s="1"/>
  <c r="Q38" i="91"/>
  <c r="Q8" i="91"/>
  <c r="V7" i="91"/>
  <c r="R8" i="91"/>
  <c r="AF7" i="91"/>
  <c r="D12" i="91"/>
  <c r="D14" i="91"/>
  <c r="O34" i="91"/>
  <c r="D34" i="91" s="1"/>
  <c r="P35" i="91"/>
  <c r="S38" i="91"/>
  <c r="B38" i="91"/>
  <c r="F8" i="91"/>
  <c r="C8" i="91" s="1"/>
  <c r="D18" i="91"/>
  <c r="R26" i="91"/>
  <c r="R38" i="91"/>
  <c r="Z38" i="91"/>
  <c r="R59" i="91"/>
  <c r="O81" i="91"/>
  <c r="D81" i="91" s="1"/>
  <c r="O84" i="91"/>
  <c r="D84" i="91" s="1"/>
  <c r="Z110" i="91"/>
  <c r="O97" i="91"/>
  <c r="D97" i="91" s="1"/>
  <c r="P101" i="91"/>
  <c r="F110" i="91"/>
  <c r="C110" i="91" s="1"/>
  <c r="R110" i="91"/>
  <c r="O111" i="91"/>
  <c r="D111" i="91" s="1"/>
  <c r="O113" i="91"/>
  <c r="D113" i="91" s="1"/>
  <c r="Q134" i="91"/>
  <c r="AE134" i="91"/>
  <c r="O143" i="91"/>
  <c r="D143" i="91" s="1"/>
  <c r="O79" i="91"/>
  <c r="D79" i="91" s="1"/>
  <c r="Q146" i="91"/>
  <c r="Z146" i="91"/>
  <c r="Z171" i="91"/>
  <c r="R171" i="91"/>
  <c r="O76" i="91"/>
  <c r="D76" i="91" s="1"/>
  <c r="P77" i="91"/>
  <c r="R88" i="91"/>
  <c r="P126" i="91"/>
  <c r="O63" i="91"/>
  <c r="D63" i="91" s="1"/>
  <c r="S88" i="91"/>
  <c r="O89" i="91"/>
  <c r="D89" i="91" s="1"/>
  <c r="O92" i="91"/>
  <c r="D92" i="91" s="1"/>
  <c r="O132" i="91"/>
  <c r="D132" i="91" s="1"/>
  <c r="Z156" i="91"/>
  <c r="Q156" i="91"/>
  <c r="AJ156" i="91"/>
  <c r="O65" i="91"/>
  <c r="D65" i="91" s="1"/>
  <c r="U69" i="91"/>
  <c r="O71" i="91"/>
  <c r="D71" i="91" s="1"/>
  <c r="O73" i="91"/>
  <c r="D73" i="91" s="1"/>
  <c r="O135" i="91"/>
  <c r="D135" i="91" s="1"/>
  <c r="S59" i="91"/>
  <c r="P118" i="91"/>
  <c r="O149" i="91"/>
  <c r="D149" i="91" s="1"/>
  <c r="O151" i="91"/>
  <c r="D151" i="91" s="1"/>
  <c r="O167" i="91"/>
  <c r="D167" i="91" s="1"/>
  <c r="P61" i="91"/>
  <c r="AE69" i="91"/>
  <c r="P109" i="91"/>
  <c r="O173" i="91"/>
  <c r="D173" i="91" s="1"/>
  <c r="C69" i="91"/>
  <c r="U171" i="91"/>
  <c r="P156" i="91" l="1"/>
  <c r="O88" i="91"/>
  <c r="D88" i="91" s="1"/>
  <c r="P171" i="91"/>
  <c r="O171" i="91"/>
  <c r="D171" i="91" s="1"/>
  <c r="P110" i="91"/>
  <c r="P134" i="91"/>
  <c r="O59" i="91"/>
  <c r="D59" i="91" s="1"/>
  <c r="P59" i="91"/>
  <c r="AJ7" i="91"/>
  <c r="O8" i="91"/>
  <c r="D8" i="91" s="1"/>
  <c r="AE7" i="91"/>
  <c r="R7" i="91"/>
  <c r="P88" i="91"/>
  <c r="S7" i="91"/>
  <c r="Z7" i="91"/>
  <c r="O156" i="91"/>
  <c r="D156" i="91" s="1"/>
  <c r="O146" i="91"/>
  <c r="D146" i="91" s="1"/>
  <c r="O110" i="91"/>
  <c r="D110" i="91" s="1"/>
  <c r="P69" i="91"/>
  <c r="P8" i="91"/>
  <c r="O38" i="91"/>
  <c r="D38" i="91" s="1"/>
  <c r="O134" i="91"/>
  <c r="D134" i="91" s="1"/>
  <c r="F7" i="91"/>
  <c r="C7" i="91" s="1"/>
  <c r="O26" i="91"/>
  <c r="D26" i="91" s="1"/>
  <c r="E7" i="91"/>
  <c r="B7" i="91" s="1"/>
  <c r="P146" i="91"/>
  <c r="P26" i="91"/>
  <c r="P38" i="91"/>
  <c r="O69" i="91"/>
  <c r="D69" i="91" s="1"/>
  <c r="T7" i="91"/>
  <c r="Q7" i="91"/>
  <c r="U7" i="91"/>
  <c r="P7" i="91" l="1"/>
  <c r="O7" i="91"/>
  <c r="D7" i="91" s="1"/>
</calcChain>
</file>

<file path=xl/sharedStrings.xml><?xml version="1.0" encoding="utf-8"?>
<sst xmlns="http://schemas.openxmlformats.org/spreadsheetml/2006/main" count="2204" uniqueCount="569">
  <si>
    <t>新居浜</t>
    <rPh sb="0" eb="3">
      <t>ニイハマ</t>
    </rPh>
    <phoneticPr fontId="1"/>
  </si>
  <si>
    <t>三島川之江</t>
    <rPh sb="0" eb="2">
      <t>ミシマ</t>
    </rPh>
    <rPh sb="2" eb="5">
      <t>カワノエ</t>
    </rPh>
    <phoneticPr fontId="1"/>
  </si>
  <si>
    <t>宇和島</t>
    <rPh sb="0" eb="3">
      <t>ウワジマ</t>
    </rPh>
    <phoneticPr fontId="1"/>
  </si>
  <si>
    <t>伊万里</t>
    <rPh sb="0" eb="3">
      <t>イマリ</t>
    </rPh>
    <phoneticPr fontId="1"/>
  </si>
  <si>
    <t>佐世保</t>
    <rPh sb="0" eb="3">
      <t>サセボ</t>
    </rPh>
    <phoneticPr fontId="1"/>
  </si>
  <si>
    <t>比田勝</t>
    <rPh sb="0" eb="1">
      <t>クラ</t>
    </rPh>
    <rPh sb="1" eb="2">
      <t>タ</t>
    </rPh>
    <rPh sb="2" eb="3">
      <t>カツ</t>
    </rPh>
    <phoneticPr fontId="1"/>
  </si>
  <si>
    <t>津久見</t>
    <rPh sb="0" eb="3">
      <t>ツクミ</t>
    </rPh>
    <phoneticPr fontId="1"/>
  </si>
  <si>
    <t>境</t>
    <rPh sb="0" eb="1">
      <t>サカイ</t>
    </rPh>
    <phoneticPr fontId="1"/>
  </si>
  <si>
    <t>鹿児島</t>
    <rPh sb="0" eb="3">
      <t>カゴシマ</t>
    </rPh>
    <phoneticPr fontId="1"/>
  </si>
  <si>
    <t>志布志</t>
    <rPh sb="0" eb="1">
      <t>シ</t>
    </rPh>
    <rPh sb="1" eb="2">
      <t>フ</t>
    </rPh>
    <rPh sb="2" eb="3">
      <t>シ</t>
    </rPh>
    <phoneticPr fontId="1"/>
  </si>
  <si>
    <t>串木野</t>
    <rPh sb="0" eb="3">
      <t>クシキノ</t>
    </rPh>
    <phoneticPr fontId="1"/>
  </si>
  <si>
    <t>古仁屋</t>
    <rPh sb="0" eb="1">
      <t>フル</t>
    </rPh>
    <rPh sb="1" eb="2">
      <t>ジン</t>
    </rPh>
    <rPh sb="2" eb="3">
      <t>ヤ</t>
    </rPh>
    <phoneticPr fontId="1"/>
  </si>
  <si>
    <t>小豆島</t>
    <rPh sb="0" eb="3">
      <t>ショウドシマ</t>
    </rPh>
    <phoneticPr fontId="1"/>
  </si>
  <si>
    <t>海難に伴う
死者・行方不明者</t>
    <rPh sb="0" eb="2">
      <t>カイナン</t>
    </rPh>
    <rPh sb="3" eb="4">
      <t>トモナ</t>
    </rPh>
    <rPh sb="6" eb="8">
      <t>シシャ</t>
    </rPh>
    <rPh sb="9" eb="10">
      <t>イ</t>
    </rPh>
    <rPh sb="10" eb="11">
      <t>カタ</t>
    </rPh>
    <rPh sb="11" eb="13">
      <t>フメイ</t>
    </rPh>
    <rPh sb="13" eb="14">
      <t>モノ</t>
    </rPh>
    <phoneticPr fontId="1"/>
  </si>
  <si>
    <t>死者・行方不明者</t>
    <rPh sb="0" eb="2">
      <t>シシャ</t>
    </rPh>
    <rPh sb="3" eb="5">
      <t>ユクエ</t>
    </rPh>
    <rPh sb="5" eb="8">
      <t>フメイシャ</t>
    </rPh>
    <phoneticPr fontId="1"/>
  </si>
  <si>
    <t>　(注)　（　）内は、死者・行方不明者数で再掲である。</t>
    <rPh sb="2" eb="3">
      <t>チュウイ</t>
    </rPh>
    <rPh sb="8" eb="9">
      <t>ナイ</t>
    </rPh>
    <rPh sb="11" eb="13">
      <t>シシャ</t>
    </rPh>
    <rPh sb="14" eb="15">
      <t>イ</t>
    </rPh>
    <rPh sb="15" eb="16">
      <t>カタ</t>
    </rPh>
    <rPh sb="16" eb="18">
      <t>フメイ</t>
    </rPh>
    <rPh sb="18" eb="19">
      <t>モノ</t>
    </rPh>
    <rPh sb="19" eb="20">
      <t>カズ</t>
    </rPh>
    <rPh sb="21" eb="22">
      <t>サイ</t>
    </rPh>
    <rPh sb="22" eb="23">
      <t>カカ</t>
    </rPh>
    <phoneticPr fontId="1"/>
  </si>
  <si>
    <t>　(注)　（　）内は、死者・行方不明者数の再掲である。</t>
    <rPh sb="2" eb="3">
      <t>チュウイ</t>
    </rPh>
    <rPh sb="8" eb="9">
      <t>ナイ</t>
    </rPh>
    <rPh sb="11" eb="13">
      <t>シシャ</t>
    </rPh>
    <rPh sb="14" eb="15">
      <t>イ</t>
    </rPh>
    <rPh sb="15" eb="16">
      <t>カタ</t>
    </rPh>
    <rPh sb="16" eb="18">
      <t>フメイ</t>
    </rPh>
    <rPh sb="18" eb="19">
      <t>モノ</t>
    </rPh>
    <rPh sb="19" eb="20">
      <t>カズ</t>
    </rPh>
    <rPh sb="21" eb="22">
      <t>サイ</t>
    </rPh>
    <rPh sb="22" eb="23">
      <t>カカ</t>
    </rPh>
    <phoneticPr fontId="1"/>
  </si>
  <si>
    <t>加古川</t>
    <rPh sb="0" eb="3">
      <t>カコガワ</t>
    </rPh>
    <phoneticPr fontId="1"/>
  </si>
  <si>
    <t>宮古島</t>
    <rPh sb="0" eb="3">
      <t>ミヤコジマ</t>
    </rPh>
    <phoneticPr fontId="1"/>
  </si>
  <si>
    <t>中部空港</t>
    <rPh sb="0" eb="2">
      <t>チュウブ</t>
    </rPh>
    <rPh sb="2" eb="4">
      <t>クウコウ</t>
    </rPh>
    <phoneticPr fontId="1"/>
  </si>
  <si>
    <t>2　要救助海難種類別比較表（対前年比）</t>
    <rPh sb="2" eb="3">
      <t>ヨウ</t>
    </rPh>
    <rPh sb="3" eb="5">
      <t>キュウジョ</t>
    </rPh>
    <rPh sb="5" eb="7">
      <t>カイナン</t>
    </rPh>
    <rPh sb="7" eb="9">
      <t>シュルイ</t>
    </rPh>
    <rPh sb="9" eb="10">
      <t>ベツ</t>
    </rPh>
    <rPh sb="10" eb="12">
      <t>ヒカク</t>
    </rPh>
    <rPh sb="12" eb="13">
      <t>ヒョウ</t>
    </rPh>
    <rPh sb="14" eb="15">
      <t>タイ</t>
    </rPh>
    <rPh sb="15" eb="17">
      <t>ゼンネン</t>
    </rPh>
    <rPh sb="17" eb="18">
      <t>ヒ</t>
    </rPh>
    <phoneticPr fontId="1"/>
  </si>
  <si>
    <t>合計</t>
    <rPh sb="0" eb="2">
      <t>ゴウケイ</t>
    </rPh>
    <phoneticPr fontId="1"/>
  </si>
  <si>
    <t>衝突</t>
    <rPh sb="0" eb="2">
      <t>ショウトツ</t>
    </rPh>
    <phoneticPr fontId="1"/>
  </si>
  <si>
    <t>火災</t>
    <rPh sb="0" eb="2">
      <t>カサイ</t>
    </rPh>
    <phoneticPr fontId="1"/>
  </si>
  <si>
    <t>爆発</t>
    <rPh sb="0" eb="2">
      <t>バクハツ</t>
    </rPh>
    <phoneticPr fontId="1"/>
  </si>
  <si>
    <t>浸水</t>
    <rPh sb="0" eb="2">
      <t>シンスイ</t>
    </rPh>
    <phoneticPr fontId="1"/>
  </si>
  <si>
    <t>転覆</t>
    <rPh sb="0" eb="2">
      <t>テンプク</t>
    </rPh>
    <phoneticPr fontId="1"/>
  </si>
  <si>
    <t>その他</t>
    <rPh sb="2" eb="3">
      <t>タ</t>
    </rPh>
    <phoneticPr fontId="1"/>
  </si>
  <si>
    <t>３　死者・行方不明者数比較表（対前年比）</t>
    <rPh sb="2" eb="4">
      <t>シシャ</t>
    </rPh>
    <rPh sb="5" eb="7">
      <t>ユクエ</t>
    </rPh>
    <rPh sb="7" eb="9">
      <t>フメイ</t>
    </rPh>
    <rPh sb="9" eb="10">
      <t>シャ</t>
    </rPh>
    <rPh sb="10" eb="11">
      <t>スウ</t>
    </rPh>
    <rPh sb="11" eb="13">
      <t>ヒカク</t>
    </rPh>
    <rPh sb="13" eb="14">
      <t>ヒョウ</t>
    </rPh>
    <rPh sb="15" eb="16">
      <t>タイ</t>
    </rPh>
    <rPh sb="16" eb="19">
      <t>ゼンネンヒ</t>
    </rPh>
    <phoneticPr fontId="1"/>
  </si>
  <si>
    <t>区分</t>
    <rPh sb="0" eb="2">
      <t>クブン</t>
    </rPh>
    <phoneticPr fontId="1"/>
  </si>
  <si>
    <t>本年</t>
    <rPh sb="0" eb="2">
      <t>ホンネン</t>
    </rPh>
    <phoneticPr fontId="1"/>
  </si>
  <si>
    <t>前年</t>
    <rPh sb="0" eb="2">
      <t>ゼンネン</t>
    </rPh>
    <phoneticPr fontId="1"/>
  </si>
  <si>
    <t>対前年比</t>
    <rPh sb="0" eb="1">
      <t>タイ</t>
    </rPh>
    <rPh sb="1" eb="4">
      <t>ゼンネンヒ</t>
    </rPh>
    <phoneticPr fontId="1"/>
  </si>
  <si>
    <t>要救助海難</t>
    <rPh sb="0" eb="1">
      <t>ヨウ</t>
    </rPh>
    <rPh sb="1" eb="3">
      <t>キュウジョ</t>
    </rPh>
    <rPh sb="3" eb="5">
      <t>カイナン</t>
    </rPh>
    <phoneticPr fontId="1"/>
  </si>
  <si>
    <t>人身事故</t>
    <rPh sb="0" eb="2">
      <t>ジンシン</t>
    </rPh>
    <rPh sb="2" eb="4">
      <t>ジコ</t>
    </rPh>
    <phoneticPr fontId="1"/>
  </si>
  <si>
    <t>当庁救助（当庁以外のものとの協力を含む）</t>
    <rPh sb="0" eb="2">
      <t>トウチョウ</t>
    </rPh>
    <rPh sb="2" eb="3">
      <t>キュウナン</t>
    </rPh>
    <rPh sb="3" eb="4">
      <t>タス</t>
    </rPh>
    <rPh sb="5" eb="7">
      <t>トウチョウ</t>
    </rPh>
    <rPh sb="7" eb="9">
      <t>イガイ</t>
    </rPh>
    <rPh sb="14" eb="16">
      <t>キョウリョク</t>
    </rPh>
    <rPh sb="17" eb="18">
      <t>フク</t>
    </rPh>
    <phoneticPr fontId="1"/>
  </si>
  <si>
    <t>海難によらない乗船者</t>
    <rPh sb="0" eb="2">
      <t>カイナン</t>
    </rPh>
    <rPh sb="7" eb="10">
      <t>ジョウセンシャ</t>
    </rPh>
    <phoneticPr fontId="1"/>
  </si>
  <si>
    <t>うち海中転落</t>
    <rPh sb="2" eb="4">
      <t>カイチュウ</t>
    </rPh>
    <rPh sb="4" eb="6">
      <t>テンラク</t>
    </rPh>
    <phoneticPr fontId="1"/>
  </si>
  <si>
    <t>海浜事故等</t>
    <rPh sb="0" eb="2">
      <t>カイヒン</t>
    </rPh>
    <rPh sb="2" eb="4">
      <t>ジコ</t>
    </rPh>
    <rPh sb="4" eb="5">
      <t>トウ</t>
    </rPh>
    <phoneticPr fontId="1"/>
  </si>
  <si>
    <t>人</t>
    <rPh sb="0" eb="1">
      <t>ニン</t>
    </rPh>
    <phoneticPr fontId="1"/>
  </si>
  <si>
    <r>
      <t>　　 　 事故内容別</t>
    </r>
    <r>
      <rPr>
        <sz val="6"/>
        <rFont val="ＭＳ Ｐ明朝"/>
        <family val="1"/>
        <charset val="128"/>
      </rPr>
      <t xml:space="preserve">
</t>
    </r>
    <r>
      <rPr>
        <sz val="11"/>
        <rFont val="ＭＳ Ｐ明朝"/>
        <family val="1"/>
        <charset val="128"/>
      </rPr>
      <t>距岸別
船種別</t>
    </r>
    <rPh sb="5" eb="7">
      <t>ジコ</t>
    </rPh>
    <rPh sb="7" eb="9">
      <t>ナイヨウ</t>
    </rPh>
    <rPh sb="9" eb="10">
      <t>ベツ</t>
    </rPh>
    <rPh sb="12" eb="13">
      <t>キョリ</t>
    </rPh>
    <rPh sb="13" eb="14">
      <t>キシ</t>
    </rPh>
    <rPh sb="14" eb="15">
      <t>ベツ</t>
    </rPh>
    <rPh sb="16" eb="18">
      <t>センシュ</t>
    </rPh>
    <rPh sb="18" eb="19">
      <t>ベツ</t>
    </rPh>
    <phoneticPr fontId="1"/>
  </si>
  <si>
    <r>
      <t xml:space="preserve">　　　  事故
　 　内容別
</t>
    </r>
    <r>
      <rPr>
        <sz val="16"/>
        <rFont val="ＭＳ Ｐ明朝"/>
        <family val="1"/>
        <charset val="128"/>
      </rPr>
      <t xml:space="preserve">
</t>
    </r>
    <r>
      <rPr>
        <sz val="12"/>
        <rFont val="ＭＳ Ｐ明朝"/>
        <family val="1"/>
        <charset val="128"/>
      </rPr>
      <t>管区別</t>
    </r>
    <rPh sb="5" eb="7">
      <t>ジコ</t>
    </rPh>
    <rPh sb="11" eb="13">
      <t>ナイヨウ</t>
    </rPh>
    <rPh sb="13" eb="14">
      <t>ベツ</t>
    </rPh>
    <rPh sb="17" eb="19">
      <t>カンク</t>
    </rPh>
    <rPh sb="19" eb="20">
      <t>ベツ</t>
    </rPh>
    <phoneticPr fontId="1"/>
  </si>
  <si>
    <r>
      <t xml:space="preserve">　　　  事故
　 　内容別
</t>
    </r>
    <r>
      <rPr>
        <sz val="16"/>
        <rFont val="ＭＳ Ｐ明朝"/>
        <family val="1"/>
        <charset val="128"/>
      </rPr>
      <t xml:space="preserve">
</t>
    </r>
    <r>
      <rPr>
        <sz val="12"/>
        <rFont val="ＭＳ Ｐ明朝"/>
        <family val="1"/>
        <charset val="128"/>
      </rPr>
      <t>月別</t>
    </r>
    <rPh sb="5" eb="7">
      <t>ジコ</t>
    </rPh>
    <rPh sb="11" eb="13">
      <t>ナイヨウ</t>
    </rPh>
    <rPh sb="13" eb="14">
      <t>ベツ</t>
    </rPh>
    <rPh sb="17" eb="18">
      <t>ツキ</t>
    </rPh>
    <rPh sb="18" eb="19">
      <t>ベツ</t>
    </rPh>
    <phoneticPr fontId="1"/>
  </si>
  <si>
    <r>
      <t>　　</t>
    </r>
    <r>
      <rPr>
        <sz val="2"/>
        <rFont val="ＭＳ Ｐ明朝"/>
        <family val="1"/>
        <charset val="128"/>
      </rPr>
      <t xml:space="preserve">　 
</t>
    </r>
    <r>
      <rPr>
        <sz val="8"/>
        <rFont val="ＭＳ Ｐ明朝"/>
        <family val="1"/>
        <charset val="128"/>
      </rPr>
      <t xml:space="preserve">        　   事故種別
　 　 　 救助区分別
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 xml:space="preserve">
  管区別</t>
    </r>
    <rPh sb="17" eb="19">
      <t>ジコ</t>
    </rPh>
    <rPh sb="19" eb="21">
      <t>シュベツ</t>
    </rPh>
    <rPh sb="28" eb="29">
      <t>キュウジョ</t>
    </rPh>
    <rPh sb="29" eb="30">
      <t>タス</t>
    </rPh>
    <rPh sb="30" eb="32">
      <t>クブン</t>
    </rPh>
    <rPh sb="32" eb="33">
      <t>ベツ</t>
    </rPh>
    <rPh sb="40" eb="42">
      <t>カンク</t>
    </rPh>
    <rPh sb="42" eb="43">
      <t>ベツ</t>
    </rPh>
    <phoneticPr fontId="1"/>
  </si>
  <si>
    <t>　　　     救助
　　　  区分別
部署別</t>
    <rPh sb="8" eb="9">
      <t>キュウナン</t>
    </rPh>
    <rPh sb="9" eb="10">
      <t>タス</t>
    </rPh>
    <rPh sb="16" eb="18">
      <t>クブン</t>
    </rPh>
    <rPh sb="18" eb="19">
      <t>シュベツ</t>
    </rPh>
    <rPh sb="28" eb="30">
      <t>ブショ</t>
    </rPh>
    <rPh sb="30" eb="31">
      <t>ベツ</t>
    </rPh>
    <phoneticPr fontId="1"/>
  </si>
  <si>
    <t>海難発生数</t>
    <rPh sb="0" eb="2">
      <t>カイナン</t>
    </rPh>
    <rPh sb="2" eb="4">
      <t>ハッセイ</t>
    </rPh>
    <rPh sb="4" eb="5">
      <t>カズ</t>
    </rPh>
    <phoneticPr fontId="1"/>
  </si>
  <si>
    <t>　　　　　　　　　    　　船 種 別
 見積対象別
 船舶・積荷別</t>
    <rPh sb="15" eb="18">
      <t>センシュ</t>
    </rPh>
    <rPh sb="19" eb="20">
      <t>ベツ</t>
    </rPh>
    <rPh sb="22" eb="23">
      <t>ミ</t>
    </rPh>
    <rPh sb="23" eb="24">
      <t>セキ</t>
    </rPh>
    <rPh sb="24" eb="25">
      <t>ツイ</t>
    </rPh>
    <rPh sb="25" eb="26">
      <t>ゾウ</t>
    </rPh>
    <rPh sb="26" eb="27">
      <t>ベツ</t>
    </rPh>
    <rPh sb="29" eb="31">
      <t>センパク</t>
    </rPh>
    <rPh sb="32" eb="34">
      <t>ツミニ</t>
    </rPh>
    <rPh sb="34" eb="35">
      <t>ベツ</t>
    </rPh>
    <phoneticPr fontId="1"/>
  </si>
  <si>
    <t>　　　　　　　　　　　　　　 救助区分別
　　　　　　　　　    　　　　　 　船種別
 距岸別
 トン数階層別（総トン数）</t>
    <rPh sb="15" eb="17">
      <t>キュウジョ</t>
    </rPh>
    <rPh sb="17" eb="19">
      <t>クブン</t>
    </rPh>
    <rPh sb="19" eb="20">
      <t>ベツ</t>
    </rPh>
    <rPh sb="41" eb="42">
      <t>センシュ</t>
    </rPh>
    <rPh sb="42" eb="43">
      <t>シュルイ</t>
    </rPh>
    <rPh sb="43" eb="44">
      <t>ベツ</t>
    </rPh>
    <rPh sb="46" eb="47">
      <t>キョリ</t>
    </rPh>
    <rPh sb="47" eb="48">
      <t>キシ</t>
    </rPh>
    <rPh sb="48" eb="49">
      <t>ベツ</t>
    </rPh>
    <rPh sb="53" eb="54">
      <t>カズ</t>
    </rPh>
    <rPh sb="54" eb="56">
      <t>カイソウ</t>
    </rPh>
    <rPh sb="56" eb="57">
      <t>ベツ</t>
    </rPh>
    <rPh sb="58" eb="59">
      <t>ソウ</t>
    </rPh>
    <rPh sb="61" eb="62">
      <t>カズ</t>
    </rPh>
    <phoneticPr fontId="1"/>
  </si>
  <si>
    <t>検算用</t>
    <rPh sb="0" eb="2">
      <t>ケンザン</t>
    </rPh>
    <rPh sb="2" eb="3">
      <t>ヨウ</t>
    </rPh>
    <phoneticPr fontId="1"/>
  </si>
  <si>
    <t>その他
（マリレ事故）</t>
    <rPh sb="2" eb="3">
      <t>タ</t>
    </rPh>
    <rPh sb="8" eb="10">
      <t>ジコ</t>
    </rPh>
    <phoneticPr fontId="1"/>
  </si>
  <si>
    <t>その他（マリレ事故(死亡不明))</t>
    <rPh sb="2" eb="3">
      <t>タ</t>
    </rPh>
    <rPh sb="7" eb="9">
      <t>ジコ</t>
    </rPh>
    <rPh sb="10" eb="12">
      <t>シボウ</t>
    </rPh>
    <rPh sb="12" eb="14">
      <t>フメイ</t>
    </rPh>
    <phoneticPr fontId="1"/>
  </si>
  <si>
    <t>その他(マリレ以外事故)</t>
    <rPh sb="2" eb="3">
      <t>タ</t>
    </rPh>
    <rPh sb="7" eb="9">
      <t>イガイ</t>
    </rPh>
    <rPh sb="9" eb="11">
      <t>ジコ</t>
    </rPh>
    <phoneticPr fontId="1"/>
  </si>
  <si>
    <t>その他(マリレ以外事故(死亡不明))</t>
    <rPh sb="2" eb="3">
      <t>タ</t>
    </rPh>
    <rPh sb="7" eb="9">
      <t>イガイ</t>
    </rPh>
    <rPh sb="9" eb="11">
      <t>ジコ</t>
    </rPh>
    <rPh sb="12" eb="14">
      <t>シボウ</t>
    </rPh>
    <rPh sb="14" eb="16">
      <t>フメイ</t>
    </rPh>
    <phoneticPr fontId="1"/>
  </si>
  <si>
    <t>漁船</t>
    <rPh sb="0" eb="2">
      <t>ギョセン</t>
    </rPh>
    <phoneticPr fontId="1"/>
  </si>
  <si>
    <t>（単位：隻）</t>
    <rPh sb="1" eb="3">
      <t>タンイ</t>
    </rPh>
    <rPh sb="4" eb="5">
      <t>セキ</t>
    </rPh>
    <phoneticPr fontId="1"/>
  </si>
  <si>
    <t>計</t>
    <rPh sb="0" eb="1">
      <t>ケイ</t>
    </rPh>
    <phoneticPr fontId="1"/>
  </si>
  <si>
    <t>人</t>
    <rPh sb="0" eb="1">
      <t>ヒト</t>
    </rPh>
    <phoneticPr fontId="1"/>
  </si>
  <si>
    <t>２　要救助海難発生地点距岸別調</t>
    <rPh sb="2" eb="3">
      <t>ヨウ</t>
    </rPh>
    <rPh sb="3" eb="5">
      <t>キュウジョ</t>
    </rPh>
    <rPh sb="5" eb="7">
      <t>カイナン</t>
    </rPh>
    <rPh sb="7" eb="9">
      <t>ハッセイ</t>
    </rPh>
    <rPh sb="9" eb="11">
      <t>チテン</t>
    </rPh>
    <rPh sb="11" eb="12">
      <t>キョリ</t>
    </rPh>
    <rPh sb="12" eb="13">
      <t>キシ</t>
    </rPh>
    <rPh sb="13" eb="14">
      <t>ベツ</t>
    </rPh>
    <rPh sb="14" eb="15">
      <t>シラ</t>
    </rPh>
    <phoneticPr fontId="1"/>
  </si>
  <si>
    <t>自力入港</t>
    <rPh sb="0" eb="2">
      <t>ジリキ</t>
    </rPh>
    <rPh sb="2" eb="4">
      <t>ニュウコウ</t>
    </rPh>
    <phoneticPr fontId="1"/>
  </si>
  <si>
    <t>全損・行方不明</t>
    <rPh sb="0" eb="2">
      <t>ゼンソン</t>
    </rPh>
    <rPh sb="3" eb="4">
      <t>イ</t>
    </rPh>
    <rPh sb="4" eb="5">
      <t>カタ</t>
    </rPh>
    <rPh sb="5" eb="7">
      <t>フメイ</t>
    </rPh>
    <phoneticPr fontId="1"/>
  </si>
  <si>
    <t>５トン未満</t>
    <rPh sb="3" eb="5">
      <t>ミマン</t>
    </rPh>
    <phoneticPr fontId="1"/>
  </si>
  <si>
    <t>３海里未満</t>
    <rPh sb="3" eb="5">
      <t>ミマン</t>
    </rPh>
    <phoneticPr fontId="1"/>
  </si>
  <si>
    <t>海上保安庁</t>
    <rPh sb="0" eb="2">
      <t>カイジョウ</t>
    </rPh>
    <rPh sb="2" eb="5">
      <t>ホアンチョウ</t>
    </rPh>
    <phoneticPr fontId="1"/>
  </si>
  <si>
    <t>隻</t>
    <rPh sb="0" eb="1">
      <t>セキ</t>
    </rPh>
    <phoneticPr fontId="1"/>
  </si>
  <si>
    <t>総トン数</t>
    <rPh sb="0" eb="1">
      <t>ソウ</t>
    </rPh>
    <rPh sb="3" eb="4">
      <t>スウ</t>
    </rPh>
    <phoneticPr fontId="1"/>
  </si>
  <si>
    <t>(注)　平成12年までは、乗船者が病気等により死亡し、船舶が漂流等した場合も海難における
　　　死亡者として計上していたが、平成13年からは人身事故に計上している。
　　　(　)内は、平成12年までの計上方法による数値である。</t>
    <rPh sb="1" eb="2">
      <t>チュウ</t>
    </rPh>
    <rPh sb="4" eb="6">
      <t>ヘイセイ</t>
    </rPh>
    <rPh sb="8" eb="9">
      <t>ネン</t>
    </rPh>
    <rPh sb="13" eb="16">
      <t>ジョウセンシャ</t>
    </rPh>
    <rPh sb="17" eb="19">
      <t>ビョウキ</t>
    </rPh>
    <rPh sb="19" eb="20">
      <t>ナド</t>
    </rPh>
    <rPh sb="23" eb="25">
      <t>シボウ</t>
    </rPh>
    <rPh sb="27" eb="29">
      <t>センパク</t>
    </rPh>
    <rPh sb="30" eb="32">
      <t>ヒョウリュウ</t>
    </rPh>
    <rPh sb="32" eb="33">
      <t>ナド</t>
    </rPh>
    <rPh sb="35" eb="37">
      <t>バアイ</t>
    </rPh>
    <rPh sb="38" eb="40">
      <t>カイナン</t>
    </rPh>
    <rPh sb="48" eb="50">
      <t>シボウ</t>
    </rPh>
    <rPh sb="50" eb="51">
      <t>シャ</t>
    </rPh>
    <rPh sb="54" eb="56">
      <t>ケイジョウ</t>
    </rPh>
    <rPh sb="62" eb="64">
      <t>ヘイセイ</t>
    </rPh>
    <rPh sb="66" eb="67">
      <t>ネン</t>
    </rPh>
    <rPh sb="70" eb="72">
      <t>ジンシン</t>
    </rPh>
    <rPh sb="72" eb="74">
      <t>ジコ</t>
    </rPh>
    <rPh sb="75" eb="77">
      <t>ケイジョウ</t>
    </rPh>
    <rPh sb="89" eb="90">
      <t>ナイ</t>
    </rPh>
    <rPh sb="92" eb="94">
      <t>ヘイセイ</t>
    </rPh>
    <rPh sb="96" eb="97">
      <t>ネン</t>
    </rPh>
    <rPh sb="100" eb="102">
      <t>ケイジョウ</t>
    </rPh>
    <rPh sb="102" eb="104">
      <t>ホウホウ</t>
    </rPh>
    <rPh sb="107" eb="109">
      <t>スウチ</t>
    </rPh>
    <phoneticPr fontId="1"/>
  </si>
  <si>
    <t>１　要救助海難発生救助状況比較表（対前年比）</t>
    <rPh sb="2" eb="3">
      <t>ヨウ</t>
    </rPh>
    <rPh sb="3" eb="5">
      <t>キュウジョ</t>
    </rPh>
    <rPh sb="5" eb="7">
      <t>カイナン</t>
    </rPh>
    <rPh sb="7" eb="9">
      <t>ハッセイ</t>
    </rPh>
    <rPh sb="9" eb="11">
      <t>キュウジョ</t>
    </rPh>
    <rPh sb="11" eb="13">
      <t>ジョウキョウ</t>
    </rPh>
    <rPh sb="13" eb="15">
      <t>ヒカク</t>
    </rPh>
    <rPh sb="15" eb="16">
      <t>ヒョウ</t>
    </rPh>
    <rPh sb="17" eb="18">
      <t>タイ</t>
    </rPh>
    <rPh sb="18" eb="20">
      <t>ゼンネン</t>
    </rPh>
    <rPh sb="20" eb="21">
      <t>ヒ</t>
    </rPh>
    <phoneticPr fontId="1"/>
  </si>
  <si>
    <t>区　　　分</t>
    <rPh sb="0" eb="5">
      <t>クブン</t>
    </rPh>
    <phoneticPr fontId="1"/>
  </si>
  <si>
    <t>本　　　年</t>
    <rPh sb="0" eb="5">
      <t>ホンネン</t>
    </rPh>
    <phoneticPr fontId="1"/>
  </si>
  <si>
    <t>前　　　年</t>
    <rPh sb="0" eb="1">
      <t>マエ</t>
    </rPh>
    <rPh sb="1" eb="5">
      <t>ホンネン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</si>
  <si>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</si>
  <si>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 xml:space="preserve">
要救助海難発生数</t>
    <rPh sb="1" eb="2">
      <t>ヨウキュウ</t>
    </rPh>
    <rPh sb="2" eb="4">
      <t>キュウジョ</t>
    </rPh>
    <rPh sb="4" eb="6">
      <t>カイナン</t>
    </rPh>
    <rPh sb="6" eb="8">
      <t>ハッセイ</t>
    </rPh>
    <rPh sb="8" eb="9">
      <t>カズ</t>
    </rPh>
    <phoneticPr fontId="1"/>
  </si>
  <si>
    <t>総トン数</t>
    <rPh sb="0" eb="1">
      <t>ソウ</t>
    </rPh>
    <rPh sb="3" eb="4">
      <t>カズ</t>
    </rPh>
    <phoneticPr fontId="1"/>
  </si>
  <si>
    <t>当庁以外のものの救助</t>
    <rPh sb="0" eb="2">
      <t>トウチョウ</t>
    </rPh>
    <rPh sb="2" eb="4">
      <t>イガイ</t>
    </rPh>
    <rPh sb="8" eb="10">
      <t>キュウジョ</t>
    </rPh>
    <phoneticPr fontId="1"/>
  </si>
  <si>
    <t>３　要救助海難種別調</t>
    <rPh sb="2" eb="3">
      <t>ヨウ</t>
    </rPh>
    <rPh sb="3" eb="5">
      <t>キュウジョ</t>
    </rPh>
    <rPh sb="5" eb="7">
      <t>カイナン</t>
    </rPh>
    <rPh sb="7" eb="8">
      <t>シュ</t>
    </rPh>
    <rPh sb="8" eb="9">
      <t>ベツ</t>
    </rPh>
    <rPh sb="9" eb="10">
      <t>シラ</t>
    </rPh>
    <phoneticPr fontId="1"/>
  </si>
  <si>
    <t>合　計</t>
    <rPh sb="0" eb="3">
      <t>ゴウケイ</t>
    </rPh>
    <phoneticPr fontId="1"/>
  </si>
  <si>
    <t>その他</t>
    <rPh sb="0" eb="3">
      <t>ソノタ</t>
    </rPh>
    <phoneticPr fontId="1"/>
  </si>
  <si>
    <t>一般船舶</t>
    <rPh sb="0" eb="2">
      <t>イッパン</t>
    </rPh>
    <rPh sb="2" eb="4">
      <t>センパク</t>
    </rPh>
    <phoneticPr fontId="1"/>
  </si>
  <si>
    <t>合　　計</t>
    <rPh sb="0" eb="4">
      <t>ゴウケイ</t>
    </rPh>
    <phoneticPr fontId="1"/>
  </si>
  <si>
    <t>５　要救助海難船舶見積価格調</t>
    <rPh sb="2" eb="3">
      <t>ヨウ</t>
    </rPh>
    <rPh sb="3" eb="5">
      <t>キュウジョ</t>
    </rPh>
    <rPh sb="5" eb="7">
      <t>カイナン</t>
    </rPh>
    <rPh sb="7" eb="9">
      <t>センパク</t>
    </rPh>
    <rPh sb="9" eb="11">
      <t>ミツ</t>
    </rPh>
    <rPh sb="11" eb="13">
      <t>カカク</t>
    </rPh>
    <rPh sb="13" eb="14">
      <t>シラ</t>
    </rPh>
    <phoneticPr fontId="1"/>
  </si>
  <si>
    <t>一 般 船 舶</t>
    <rPh sb="0" eb="3">
      <t>イッパン</t>
    </rPh>
    <rPh sb="4" eb="7">
      <t>センパク</t>
    </rPh>
    <phoneticPr fontId="1"/>
  </si>
  <si>
    <t>漁　　船</t>
    <rPh sb="0" eb="4">
      <t>ギョセン</t>
    </rPh>
    <phoneticPr fontId="1"/>
  </si>
  <si>
    <t>総見積価格</t>
    <rPh sb="0" eb="1">
      <t>ソウ</t>
    </rPh>
    <rPh sb="1" eb="3">
      <t>ミツ</t>
    </rPh>
    <rPh sb="3" eb="5">
      <t>カカク</t>
    </rPh>
    <phoneticPr fontId="1"/>
  </si>
  <si>
    <t>船　舶</t>
    <rPh sb="0" eb="3">
      <t>センパク</t>
    </rPh>
    <phoneticPr fontId="1"/>
  </si>
  <si>
    <t>積　荷</t>
    <rPh sb="0" eb="3">
      <t>ツミニ</t>
    </rPh>
    <phoneticPr fontId="1"/>
  </si>
  <si>
    <t>救助見積価格</t>
    <rPh sb="0" eb="2">
      <t>キュウジョ</t>
    </rPh>
    <rPh sb="2" eb="4">
      <t>ミツ</t>
    </rPh>
    <rPh sb="4" eb="6">
      <t>カカク</t>
    </rPh>
    <phoneticPr fontId="1"/>
  </si>
  <si>
    <t>損失見積価格</t>
    <rPh sb="0" eb="2">
      <t>ソンシツ</t>
    </rPh>
    <rPh sb="2" eb="4">
      <t>ミツ</t>
    </rPh>
    <rPh sb="4" eb="6">
      <t>カカク</t>
    </rPh>
    <phoneticPr fontId="1"/>
  </si>
  <si>
    <t>第二管区</t>
  </si>
  <si>
    <t>第三管区</t>
  </si>
  <si>
    <t>第四管区</t>
  </si>
  <si>
    <t>第五管区</t>
  </si>
  <si>
    <t>第六管区</t>
  </si>
  <si>
    <t>第七管区</t>
  </si>
  <si>
    <t>第八管区</t>
  </si>
  <si>
    <t>第九管区</t>
  </si>
  <si>
    <t>第十管区</t>
  </si>
  <si>
    <t>第十一管区</t>
  </si>
  <si>
    <t>６　人身事故発生救助状況</t>
    <rPh sb="2" eb="4">
      <t>ジンシン</t>
    </rPh>
    <rPh sb="4" eb="6">
      <t>ジコ</t>
    </rPh>
    <rPh sb="6" eb="8">
      <t>ハッセイ</t>
    </rPh>
    <rPh sb="8" eb="10">
      <t>キュウジョ</t>
    </rPh>
    <rPh sb="10" eb="12">
      <t>ジョウキョウ</t>
    </rPh>
    <phoneticPr fontId="1"/>
  </si>
  <si>
    <t>　（１）　管区別人身事故発生救助状況</t>
    <rPh sb="5" eb="7">
      <t>カンク</t>
    </rPh>
    <rPh sb="7" eb="8">
      <t>ベツ</t>
    </rPh>
    <rPh sb="8" eb="10">
      <t>ジンシン</t>
    </rPh>
    <rPh sb="10" eb="12">
      <t>ジコ</t>
    </rPh>
    <rPh sb="12" eb="14">
      <t>ハッセイ</t>
    </rPh>
    <rPh sb="14" eb="16">
      <t>キュウジョ</t>
    </rPh>
    <rPh sb="16" eb="18">
      <t>ジョウキョウ</t>
    </rPh>
    <phoneticPr fontId="1"/>
  </si>
  <si>
    <t>（単位：人）</t>
    <rPh sb="1" eb="3">
      <t>タンイ</t>
    </rPh>
    <rPh sb="4" eb="5">
      <t>ヒト</t>
    </rPh>
    <phoneticPr fontId="1"/>
  </si>
  <si>
    <t>海難によらない乗船者の事故</t>
    <rPh sb="0" eb="2">
      <t>カイナン</t>
    </rPh>
    <rPh sb="7" eb="8">
      <t>ジョウセン</t>
    </rPh>
    <rPh sb="8" eb="9">
      <t>フネ</t>
    </rPh>
    <rPh sb="9" eb="10">
      <t>モノ</t>
    </rPh>
    <rPh sb="11" eb="13">
      <t>ジコ</t>
    </rPh>
    <phoneticPr fontId="1"/>
  </si>
  <si>
    <t>第一管区</t>
    <rPh sb="0" eb="2">
      <t>ダイイチ</t>
    </rPh>
    <rPh sb="2" eb="4">
      <t>カンク</t>
    </rPh>
    <phoneticPr fontId="1"/>
  </si>
  <si>
    <t>　（２）　海難によらない乗船者の事故内容別調　</t>
    <rPh sb="5" eb="7">
      <t>カイナン</t>
    </rPh>
    <rPh sb="12" eb="14">
      <t>ジョウセン</t>
    </rPh>
    <rPh sb="14" eb="15">
      <t>モノ</t>
    </rPh>
    <rPh sb="16" eb="18">
      <t>ジコ</t>
    </rPh>
    <rPh sb="18" eb="20">
      <t>ナイヨウ</t>
    </rPh>
    <rPh sb="20" eb="21">
      <t>ベツ</t>
    </rPh>
    <rPh sb="21" eb="22">
      <t>シラ</t>
    </rPh>
    <phoneticPr fontId="1"/>
  </si>
  <si>
    <t>海中転落</t>
    <rPh sb="0" eb="2">
      <t>カイチュウ</t>
    </rPh>
    <rPh sb="2" eb="4">
      <t>テンラク</t>
    </rPh>
    <phoneticPr fontId="1"/>
  </si>
  <si>
    <t>負　　傷</t>
    <rPh sb="0" eb="4">
      <t>フショウ</t>
    </rPh>
    <phoneticPr fontId="1"/>
  </si>
  <si>
    <t>病　　気</t>
    <rPh sb="0" eb="4">
      <t>ビョウキ</t>
    </rPh>
    <phoneticPr fontId="1"/>
  </si>
  <si>
    <t>中　　毒</t>
    <rPh sb="0" eb="4">
      <t>チュウドク</t>
    </rPh>
    <phoneticPr fontId="1"/>
  </si>
  <si>
    <t>自　　殺</t>
    <rPh sb="0" eb="4">
      <t>ジサツ</t>
    </rPh>
    <phoneticPr fontId="1"/>
  </si>
  <si>
    <t>２月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</si>
  <si>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</si>
  <si>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</si>
  <si>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</si>
  <si>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</si>
  <si>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</si>
  <si>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</si>
  <si>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</si>
  <si>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</si>
  <si>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</si>
  <si>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釣中</t>
    <rPh sb="0" eb="1">
      <t>ツリ</t>
    </rPh>
    <rPh sb="1" eb="2">
      <t>ナカ</t>
    </rPh>
    <phoneticPr fontId="1"/>
  </si>
  <si>
    <t>海上保安庁</t>
    <rPh sb="0" eb="2">
      <t>カイジョウ</t>
    </rPh>
    <rPh sb="2" eb="4">
      <t>ホアン</t>
    </rPh>
    <rPh sb="4" eb="5">
      <t>チョウ</t>
    </rPh>
    <phoneticPr fontId="1"/>
  </si>
  <si>
    <t>海上保安庁以外</t>
    <rPh sb="0" eb="2">
      <t>カイジョウ</t>
    </rPh>
    <rPh sb="2" eb="5">
      <t>ホアンチョウ</t>
    </rPh>
    <rPh sb="5" eb="7">
      <t>イガイ</t>
    </rPh>
    <phoneticPr fontId="1"/>
  </si>
  <si>
    <t>3,000トン以上</t>
    <rPh sb="7" eb="9">
      <t>イジョウ</t>
    </rPh>
    <phoneticPr fontId="1"/>
  </si>
  <si>
    <t>４　航路別要救助海難発生状況</t>
    <rPh sb="2" eb="4">
      <t>コウロ</t>
    </rPh>
    <rPh sb="4" eb="5">
      <t>ベツ</t>
    </rPh>
    <rPh sb="5" eb="6">
      <t>ヨウ</t>
    </rPh>
    <rPh sb="6" eb="8">
      <t>キュウジョ</t>
    </rPh>
    <rPh sb="8" eb="10">
      <t>カイナン</t>
    </rPh>
    <rPh sb="10" eb="12">
      <t>ハッセイ</t>
    </rPh>
    <rPh sb="12" eb="14">
      <t>ジョウキョウ</t>
    </rPh>
    <phoneticPr fontId="1"/>
  </si>
  <si>
    <t>漁　船</t>
    <rPh sb="0" eb="3">
      <t>ギョセン</t>
    </rPh>
    <phoneticPr fontId="1"/>
  </si>
  <si>
    <t>浦賀水道航路</t>
    <rPh sb="0" eb="2">
      <t>ウラガ</t>
    </rPh>
    <rPh sb="2" eb="4">
      <t>スイドウ</t>
    </rPh>
    <rPh sb="4" eb="6">
      <t>コウロ</t>
    </rPh>
    <phoneticPr fontId="1"/>
  </si>
  <si>
    <t>中ノ瀬航路</t>
    <rPh sb="0" eb="3">
      <t>ナカノセ</t>
    </rPh>
    <rPh sb="3" eb="5">
      <t>コウロ</t>
    </rPh>
    <phoneticPr fontId="1"/>
  </si>
  <si>
    <t>伊良湖水道航路</t>
    <rPh sb="0" eb="2">
      <t>イラコ</t>
    </rPh>
    <rPh sb="2" eb="3">
      <t>ミズウミ</t>
    </rPh>
    <rPh sb="3" eb="4">
      <t>スイドウ</t>
    </rPh>
    <rPh sb="4" eb="5">
      <t>ミチ</t>
    </rPh>
    <rPh sb="5" eb="7">
      <t>コウロ</t>
    </rPh>
    <phoneticPr fontId="1"/>
  </si>
  <si>
    <t>明石海峡航路</t>
    <rPh sb="0" eb="2">
      <t>アカシ</t>
    </rPh>
    <rPh sb="2" eb="4">
      <t>カイキョウ</t>
    </rPh>
    <rPh sb="4" eb="6">
      <t>コウロ</t>
    </rPh>
    <phoneticPr fontId="1"/>
  </si>
  <si>
    <t>来島海峡航路</t>
    <rPh sb="0" eb="2">
      <t>クルシマ</t>
    </rPh>
    <rPh sb="2" eb="4">
      <t>カイキョウ</t>
    </rPh>
    <rPh sb="4" eb="6">
      <t>コウロ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</si>
  <si>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</si>
  <si>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　（３）　海浜事故等の事故内容別調　</t>
    <rPh sb="5" eb="7">
      <t>カイヒン</t>
    </rPh>
    <rPh sb="7" eb="9">
      <t>ジコ</t>
    </rPh>
    <rPh sb="9" eb="10">
      <t>ナド</t>
    </rPh>
    <rPh sb="11" eb="13">
      <t>ジコ</t>
    </rPh>
    <rPh sb="13" eb="15">
      <t>ナイヨウ</t>
    </rPh>
    <rPh sb="15" eb="16">
      <t>ベツ</t>
    </rPh>
    <rPh sb="16" eb="17">
      <t>シラ</t>
    </rPh>
    <phoneticPr fontId="1"/>
  </si>
  <si>
    <t>　　イ　管区別調</t>
    <rPh sb="4" eb="6">
      <t>カンク</t>
    </rPh>
    <rPh sb="6" eb="7">
      <t>ベツ</t>
    </rPh>
    <rPh sb="7" eb="8">
      <t>シラ</t>
    </rPh>
    <phoneticPr fontId="1"/>
  </si>
  <si>
    <t>遊泳中</t>
    <rPh sb="0" eb="2">
      <t>ユウエイ</t>
    </rPh>
    <rPh sb="2" eb="3">
      <t>ナカ</t>
    </rPh>
    <phoneticPr fontId="1"/>
  </si>
  <si>
    <t>サーフィン中</t>
    <rPh sb="5" eb="6">
      <t>ナカ</t>
    </rPh>
    <phoneticPr fontId="1"/>
  </si>
  <si>
    <t>ボード
セーリング中</t>
    <rPh sb="9" eb="10">
      <t>ナカ</t>
    </rPh>
    <phoneticPr fontId="1"/>
  </si>
  <si>
    <t>スキューバ
ダイビング中</t>
    <rPh sb="11" eb="12">
      <t>ナカ</t>
    </rPh>
    <phoneticPr fontId="1"/>
  </si>
  <si>
    <t>岸壁等から
の転落</t>
    <rPh sb="0" eb="2">
      <t>ガンペキ</t>
    </rPh>
    <rPh sb="2" eb="3">
      <t>ナド</t>
    </rPh>
    <rPh sb="7" eb="9">
      <t>テンラク</t>
    </rPh>
    <phoneticPr fontId="1"/>
  </si>
  <si>
    <t>自　殺</t>
    <rPh sb="0" eb="3">
      <t>ジサツ</t>
    </rPh>
    <phoneticPr fontId="1"/>
  </si>
  <si>
    <t>　　ロ　月　別　調</t>
    <rPh sb="4" eb="5">
      <t>ツキ</t>
    </rPh>
    <rPh sb="6" eb="7">
      <t>ベツ</t>
    </rPh>
    <rPh sb="8" eb="9">
      <t>シラ</t>
    </rPh>
    <phoneticPr fontId="1"/>
  </si>
  <si>
    <t>１月</t>
    <rPh sb="1" eb="2">
      <t>ガツ</t>
    </rPh>
    <phoneticPr fontId="1"/>
  </si>
  <si>
    <t>１　部署別要救助海難発生救助状況</t>
    <rPh sb="2" eb="4">
      <t>ブショ</t>
    </rPh>
    <rPh sb="4" eb="5">
      <t>ベツ</t>
    </rPh>
    <rPh sb="5" eb="6">
      <t>ヨウ</t>
    </rPh>
    <rPh sb="6" eb="8">
      <t>キュウジョ</t>
    </rPh>
    <rPh sb="8" eb="10">
      <t>カイナン</t>
    </rPh>
    <rPh sb="10" eb="12">
      <t>ハッセイ</t>
    </rPh>
    <rPh sb="12" eb="14">
      <t>キュウジョ</t>
    </rPh>
    <rPh sb="14" eb="16">
      <t>ジョウキョウ</t>
    </rPh>
    <phoneticPr fontId="1"/>
  </si>
  <si>
    <t>船　　　　舶</t>
    <rPh sb="0" eb="6">
      <t>センパク</t>
    </rPh>
    <phoneticPr fontId="1"/>
  </si>
  <si>
    <t>人　　　　員</t>
    <rPh sb="0" eb="6">
      <t>ジンイン</t>
    </rPh>
    <phoneticPr fontId="1"/>
  </si>
  <si>
    <t>救　　　助　　　数</t>
    <rPh sb="0" eb="5">
      <t>キュウジョ</t>
    </rPh>
    <rPh sb="8" eb="9">
      <t>カズ</t>
    </rPh>
    <phoneticPr fontId="1"/>
  </si>
  <si>
    <t>　計　</t>
    <rPh sb="1" eb="2">
      <t>ケイ</t>
    </rPh>
    <phoneticPr fontId="1"/>
  </si>
  <si>
    <t>海上保安庁救助船舶</t>
    <rPh sb="0" eb="2">
      <t>カイジョウ</t>
    </rPh>
    <rPh sb="2" eb="5">
      <t>ホアンチョウ</t>
    </rPh>
    <rPh sb="5" eb="7">
      <t>キュウジョ</t>
    </rPh>
    <rPh sb="7" eb="9">
      <t>センパク</t>
    </rPh>
    <phoneticPr fontId="1"/>
  </si>
  <si>
    <t>海上保安庁以外救助船舶</t>
    <rPh sb="0" eb="2">
      <t>カイジョウ</t>
    </rPh>
    <rPh sb="2" eb="5">
      <t>ホアンチョウ</t>
    </rPh>
    <rPh sb="5" eb="7">
      <t>イガイ</t>
    </rPh>
    <rPh sb="7" eb="9">
      <t>キュウジョ</t>
    </rPh>
    <rPh sb="9" eb="11">
      <t>センパク</t>
    </rPh>
    <phoneticPr fontId="1"/>
  </si>
  <si>
    <t>自力入港船舶</t>
    <rPh sb="0" eb="2">
      <t>ジリキ</t>
    </rPh>
    <rPh sb="2" eb="4">
      <t>ニュウコウ</t>
    </rPh>
    <rPh sb="4" eb="6">
      <t>センパク</t>
    </rPh>
    <phoneticPr fontId="1"/>
  </si>
  <si>
    <t>全損・行方不明船舶</t>
    <rPh sb="0" eb="2">
      <t>ゼンソン</t>
    </rPh>
    <rPh sb="3" eb="4">
      <t>イ</t>
    </rPh>
    <rPh sb="4" eb="5">
      <t>カタ</t>
    </rPh>
    <rPh sb="5" eb="7">
      <t>フメイ</t>
    </rPh>
    <rPh sb="7" eb="9">
      <t>センパク</t>
    </rPh>
    <phoneticPr fontId="1"/>
  </si>
  <si>
    <t>救助数</t>
    <rPh sb="0" eb="2">
      <t>キュウジョ</t>
    </rPh>
    <rPh sb="2" eb="3">
      <t>カズ</t>
    </rPh>
    <phoneticPr fontId="1"/>
  </si>
  <si>
    <t>自　　救</t>
    <rPh sb="0" eb="1">
      <t>ジ</t>
    </rPh>
    <rPh sb="3" eb="4">
      <t>キュウゴ</t>
    </rPh>
    <phoneticPr fontId="1"/>
  </si>
  <si>
    <t>海上保安庁救助</t>
    <rPh sb="0" eb="2">
      <t>カイジョウ</t>
    </rPh>
    <rPh sb="2" eb="4">
      <t>ホアン</t>
    </rPh>
    <rPh sb="4" eb="5">
      <t>チョウ</t>
    </rPh>
    <rPh sb="5" eb="7">
      <t>キュウジョ</t>
    </rPh>
    <phoneticPr fontId="1"/>
  </si>
  <si>
    <t>海上保安庁以外救助</t>
    <rPh sb="0" eb="2">
      <t>カイジョウ</t>
    </rPh>
    <rPh sb="2" eb="4">
      <t>ホアン</t>
    </rPh>
    <rPh sb="4" eb="5">
      <t>チョウ</t>
    </rPh>
    <rPh sb="5" eb="7">
      <t>イガイ</t>
    </rPh>
    <rPh sb="7" eb="9">
      <t>キュウジョ</t>
    </rPh>
    <phoneticPr fontId="1"/>
  </si>
  <si>
    <t>小計</t>
    <rPh sb="0" eb="2">
      <t>ショウケイ</t>
    </rPh>
    <phoneticPr fontId="1"/>
  </si>
  <si>
    <t>海上保安庁</t>
  </si>
  <si>
    <t>海上保安庁以外</t>
  </si>
  <si>
    <t>苫小牧</t>
    <rPh sb="0" eb="3">
      <t>トマコマイ</t>
    </rPh>
    <phoneticPr fontId="1"/>
  </si>
  <si>
    <t>気仙沼</t>
    <rPh sb="0" eb="3">
      <t>ケセンヌマ</t>
    </rPh>
    <phoneticPr fontId="1"/>
  </si>
  <si>
    <t>小笠原</t>
    <rPh sb="0" eb="3">
      <t>オガサワラ</t>
    </rPh>
    <phoneticPr fontId="1"/>
  </si>
  <si>
    <t>木更津</t>
    <rPh sb="0" eb="3">
      <t>キサラヅ</t>
    </rPh>
    <phoneticPr fontId="1"/>
  </si>
  <si>
    <t>横須賀</t>
    <rPh sb="0" eb="3">
      <t>ヨコスカ</t>
    </rPh>
    <phoneticPr fontId="1"/>
  </si>
  <si>
    <t>御前崎</t>
    <rPh sb="0" eb="3">
      <t>オマエザキ</t>
    </rPh>
    <phoneticPr fontId="1"/>
  </si>
  <si>
    <t>田子の浦</t>
    <rPh sb="0" eb="2">
      <t>タゴ</t>
    </rPh>
    <rPh sb="3" eb="4">
      <t>ウラ</t>
    </rPh>
    <phoneticPr fontId="1"/>
  </si>
  <si>
    <t>名古屋</t>
    <rPh sb="0" eb="3">
      <t>ナゴヤ</t>
    </rPh>
    <phoneticPr fontId="1"/>
  </si>
  <si>
    <t>四日市</t>
    <rPh sb="0" eb="3">
      <t>ヨッカイチ</t>
    </rPh>
    <phoneticPr fontId="1"/>
  </si>
  <si>
    <t>岸和田</t>
    <rPh sb="0" eb="1">
      <t>キシ</t>
    </rPh>
    <rPh sb="1" eb="3">
      <t>ワダ</t>
    </rPh>
    <phoneticPr fontId="1"/>
  </si>
  <si>
    <t>和歌山</t>
    <rPh sb="0" eb="3">
      <t>ワカヤマ</t>
    </rPh>
    <phoneticPr fontId="1"/>
  </si>
  <si>
    <t>土佐清水</t>
    <rPh sb="0" eb="2">
      <t>トサシ</t>
    </rPh>
    <rPh sb="2" eb="4">
      <t>シミズ</t>
    </rPh>
    <phoneticPr fontId="1"/>
  </si>
  <si>
    <t>関西空港</t>
    <rPh sb="0" eb="2">
      <t>カンサイ</t>
    </rPh>
    <rPh sb="2" eb="4">
      <t>クウコウ</t>
    </rPh>
    <phoneticPr fontId="1"/>
  </si>
  <si>
    <t>呉</t>
    <rPh sb="0" eb="1">
      <t>クレ</t>
    </rPh>
    <phoneticPr fontId="1"/>
  </si>
  <si>
    <t>三田尻中関</t>
    <rPh sb="0" eb="2">
      <t>ミタ</t>
    </rPh>
    <rPh sb="2" eb="3">
      <t>シリ</t>
    </rPh>
    <rPh sb="3" eb="4">
      <t>ナカ</t>
    </rPh>
    <rPh sb="4" eb="5">
      <t>セキ</t>
    </rPh>
    <phoneticPr fontId="1"/>
  </si>
  <si>
    <t>　「一般船舶」＝用途３分類の一般船舶＋プレジャーボート等を指す。</t>
    <rPh sb="2" eb="4">
      <t>イッパン</t>
    </rPh>
    <rPh sb="4" eb="6">
      <t>センパク</t>
    </rPh>
    <rPh sb="8" eb="10">
      <t>ヨウト</t>
    </rPh>
    <rPh sb="11" eb="13">
      <t>ブンルイ</t>
    </rPh>
    <rPh sb="14" eb="16">
      <t>イッパン</t>
    </rPh>
    <rPh sb="16" eb="18">
      <t>センパク</t>
    </rPh>
    <rPh sb="27" eb="28">
      <t>トウ</t>
    </rPh>
    <rPh sb="29" eb="30">
      <t>サ</t>
    </rPh>
    <phoneticPr fontId="1"/>
  </si>
  <si>
    <t>　管区は作成管区別で算出。</t>
    <rPh sb="1" eb="3">
      <t>カンク</t>
    </rPh>
    <rPh sb="4" eb="6">
      <t>サクセイ</t>
    </rPh>
    <rPh sb="6" eb="8">
      <t>カンク</t>
    </rPh>
    <rPh sb="8" eb="9">
      <t>ベツ</t>
    </rPh>
    <rPh sb="10" eb="12">
      <t>サンシュツ</t>
    </rPh>
    <phoneticPr fontId="1"/>
  </si>
  <si>
    <t>20～100トン</t>
    <phoneticPr fontId="1"/>
  </si>
  <si>
    <t>100～500トン</t>
    <phoneticPr fontId="1"/>
  </si>
  <si>
    <t>全管区</t>
    <rPh sb="0" eb="1">
      <t>ゼン</t>
    </rPh>
    <rPh sb="1" eb="3">
      <t>カンク</t>
    </rPh>
    <phoneticPr fontId="1"/>
  </si>
  <si>
    <t>◇隻数</t>
  </si>
  <si>
    <t>第一管区</t>
  </si>
  <si>
    <t>三海里未満</t>
    <rPh sb="0" eb="1">
      <t>３</t>
    </rPh>
    <phoneticPr fontId="1"/>
  </si>
  <si>
    <t>三～十二海里</t>
    <rPh sb="0" eb="1">
      <t>３</t>
    </rPh>
    <rPh sb="2" eb="4">
      <t>１２</t>
    </rPh>
    <phoneticPr fontId="1"/>
  </si>
  <si>
    <t>十二～二十海里</t>
    <rPh sb="0" eb="2">
      <t>１２</t>
    </rPh>
    <rPh sb="3" eb="5">
      <t>２０</t>
    </rPh>
    <phoneticPr fontId="1"/>
  </si>
  <si>
    <t>二十～五十海里</t>
    <rPh sb="0" eb="2">
      <t>２０</t>
    </rPh>
    <rPh sb="3" eb="5">
      <t>５０</t>
    </rPh>
    <phoneticPr fontId="1"/>
  </si>
  <si>
    <t>五十～百海里</t>
    <rPh sb="0" eb="2">
      <t>５０</t>
    </rPh>
    <rPh sb="3" eb="4">
      <t>ヒャク</t>
    </rPh>
    <phoneticPr fontId="1"/>
  </si>
  <si>
    <t>百～二百海里</t>
    <rPh sb="0" eb="1">
      <t>ヒャク</t>
    </rPh>
    <rPh sb="2" eb="3">
      <t>２</t>
    </rPh>
    <rPh sb="3" eb="4">
      <t>ヒャク</t>
    </rPh>
    <phoneticPr fontId="1"/>
  </si>
  <si>
    <t>二百～五百海里</t>
    <rPh sb="0" eb="1">
      <t>２</t>
    </rPh>
    <rPh sb="1" eb="2">
      <t>ヒャク</t>
    </rPh>
    <rPh sb="3" eb="4">
      <t>５</t>
    </rPh>
    <rPh sb="4" eb="5">
      <t>ヒャク</t>
    </rPh>
    <phoneticPr fontId="1"/>
  </si>
  <si>
    <t>五百海里以遠</t>
    <rPh sb="0" eb="1">
      <t>５</t>
    </rPh>
    <rPh sb="1" eb="2">
      <t>ヒャク</t>
    </rPh>
    <rPh sb="2" eb="4">
      <t>カイリ</t>
    </rPh>
    <rPh sb="4" eb="6">
      <t>イエン</t>
    </rPh>
    <phoneticPr fontId="1"/>
  </si>
  <si>
    <t>水島航路</t>
    <rPh sb="0" eb="2">
      <t>ミズシマ</t>
    </rPh>
    <rPh sb="2" eb="4">
      <t>コウロ</t>
    </rPh>
    <phoneticPr fontId="1"/>
  </si>
  <si>
    <t>５～20トン</t>
    <phoneticPr fontId="1"/>
  </si>
  <si>
    <r>
      <t>500～1,000トン</t>
    </r>
    <r>
      <rPr>
        <sz val="11"/>
        <rFont val="ＭＳ Ｐゴシック"/>
        <family val="3"/>
        <charset val="128"/>
      </rPr>
      <t/>
    </r>
    <phoneticPr fontId="1"/>
  </si>
  <si>
    <t>1,000～3,000トン</t>
    <phoneticPr fontId="1"/>
  </si>
  <si>
    <t>種子島</t>
    <rPh sb="0" eb="3">
      <t>タネガシマ</t>
    </rPh>
    <phoneticPr fontId="1"/>
  </si>
  <si>
    <t>一管</t>
    <rPh sb="0" eb="1">
      <t>１</t>
    </rPh>
    <phoneticPr fontId="1"/>
  </si>
  <si>
    <t>二管</t>
    <rPh sb="0" eb="1">
      <t>２</t>
    </rPh>
    <phoneticPr fontId="1"/>
  </si>
  <si>
    <t>三管</t>
    <rPh sb="0" eb="1">
      <t>３</t>
    </rPh>
    <phoneticPr fontId="1"/>
  </si>
  <si>
    <t>一般船舶</t>
  </si>
  <si>
    <t>漁船</t>
  </si>
  <si>
    <t>五管</t>
    <rPh sb="0" eb="1">
      <t>５</t>
    </rPh>
    <phoneticPr fontId="1"/>
  </si>
  <si>
    <t>六管</t>
    <rPh sb="0" eb="1">
      <t>６</t>
    </rPh>
    <phoneticPr fontId="1"/>
  </si>
  <si>
    <t>七管</t>
    <rPh sb="0" eb="1">
      <t>７</t>
    </rPh>
    <phoneticPr fontId="1"/>
  </si>
  <si>
    <t>八管</t>
    <rPh sb="0" eb="1">
      <t>８</t>
    </rPh>
    <phoneticPr fontId="1"/>
  </si>
  <si>
    <t>九管</t>
    <rPh sb="0" eb="1">
      <t>９</t>
    </rPh>
    <phoneticPr fontId="1"/>
  </si>
  <si>
    <t>十管</t>
    <rPh sb="0" eb="1">
      <t>１０</t>
    </rPh>
    <phoneticPr fontId="1"/>
  </si>
  <si>
    <t>十一管</t>
    <rPh sb="0" eb="2">
      <t>１１</t>
    </rPh>
    <phoneticPr fontId="1"/>
  </si>
  <si>
    <t>備讃瀬戸東・北・南航路</t>
    <rPh sb="0" eb="1">
      <t>ビ</t>
    </rPh>
    <rPh sb="1" eb="2">
      <t>サン</t>
    </rPh>
    <rPh sb="2" eb="4">
      <t>セト</t>
    </rPh>
    <rPh sb="4" eb="5">
      <t>ヒガシ</t>
    </rPh>
    <rPh sb="6" eb="7">
      <t>キタ</t>
    </rPh>
    <rPh sb="8" eb="9">
      <t>ミナミ</t>
    </rPh>
    <rPh sb="9" eb="11">
      <t>コウロ</t>
    </rPh>
    <phoneticPr fontId="1"/>
  </si>
  <si>
    <t>1,000～3,000トン</t>
    <phoneticPr fontId="1"/>
  </si>
  <si>
    <t>100～500トン</t>
    <phoneticPr fontId="1"/>
  </si>
  <si>
    <t>20～100トン</t>
    <phoneticPr fontId="1"/>
  </si>
  <si>
    <t>５～20トン</t>
    <phoneticPr fontId="1"/>
  </si>
  <si>
    <t>中城</t>
    <rPh sb="0" eb="2">
      <t>ナカグスク</t>
    </rPh>
    <phoneticPr fontId="1"/>
  </si>
  <si>
    <t>石垣</t>
    <rPh sb="0" eb="2">
      <t>イシガキ</t>
    </rPh>
    <phoneticPr fontId="1"/>
  </si>
  <si>
    <t>名護</t>
    <rPh sb="0" eb="2">
      <t>ナゴ</t>
    </rPh>
    <phoneticPr fontId="1"/>
  </si>
  <si>
    <t>那覇</t>
    <rPh sb="0" eb="2">
      <t>ナハ</t>
    </rPh>
    <phoneticPr fontId="1"/>
  </si>
  <si>
    <t>本部</t>
    <rPh sb="0" eb="2">
      <t>ホンブ</t>
    </rPh>
    <phoneticPr fontId="1"/>
  </si>
  <si>
    <t>海難隻数</t>
    <rPh sb="0" eb="2">
      <t>カイナン</t>
    </rPh>
    <rPh sb="2" eb="4">
      <t>セキスウ</t>
    </rPh>
    <phoneticPr fontId="1"/>
  </si>
  <si>
    <t>部署</t>
    <rPh sb="0" eb="2">
      <t>ブショ</t>
    </rPh>
    <phoneticPr fontId="1"/>
  </si>
  <si>
    <t>保安部</t>
    <rPh sb="0" eb="2">
      <t>ホアン</t>
    </rPh>
    <rPh sb="2" eb="3">
      <t>ブ</t>
    </rPh>
    <phoneticPr fontId="1"/>
  </si>
  <si>
    <t>十一管区</t>
    <rPh sb="0" eb="1">
      <t>ジュウ</t>
    </rPh>
    <rPh sb="1" eb="2">
      <t>イチ</t>
    </rPh>
    <rPh sb="2" eb="4">
      <t>カンク</t>
    </rPh>
    <phoneticPr fontId="1"/>
  </si>
  <si>
    <t>古仁屋</t>
    <rPh sb="0" eb="3">
      <t>コニヤ</t>
    </rPh>
    <phoneticPr fontId="1"/>
  </si>
  <si>
    <t>奄美</t>
    <rPh sb="0" eb="2">
      <t>アマミ</t>
    </rPh>
    <phoneticPr fontId="1"/>
  </si>
  <si>
    <t>志布志</t>
    <rPh sb="0" eb="3">
      <t>シブシ</t>
    </rPh>
    <phoneticPr fontId="1"/>
  </si>
  <si>
    <t>指宿</t>
    <rPh sb="0" eb="2">
      <t>イブスキ</t>
    </rPh>
    <phoneticPr fontId="1"/>
  </si>
  <si>
    <t>喜入</t>
    <rPh sb="0" eb="2">
      <t>キイレ</t>
    </rPh>
    <phoneticPr fontId="1"/>
  </si>
  <si>
    <t>日向</t>
    <rPh sb="0" eb="2">
      <t>ヒュウガ</t>
    </rPh>
    <phoneticPr fontId="1"/>
  </si>
  <si>
    <t>宮崎</t>
    <rPh sb="0" eb="2">
      <t>ミヤザキ</t>
    </rPh>
    <phoneticPr fontId="1"/>
  </si>
  <si>
    <t>天草</t>
    <rPh sb="0" eb="2">
      <t>アマクサ</t>
    </rPh>
    <phoneticPr fontId="1"/>
  </si>
  <si>
    <t>八代</t>
    <rPh sb="0" eb="2">
      <t>ヤツシロ</t>
    </rPh>
    <phoneticPr fontId="1"/>
  </si>
  <si>
    <t>熊本</t>
    <rPh sb="0" eb="2">
      <t>クマモト</t>
    </rPh>
    <phoneticPr fontId="1"/>
  </si>
  <si>
    <t>十管区</t>
    <rPh sb="0" eb="1">
      <t>ジュウ</t>
    </rPh>
    <rPh sb="1" eb="3">
      <t>カンク</t>
    </rPh>
    <phoneticPr fontId="1"/>
  </si>
  <si>
    <t>能登</t>
    <rPh sb="0" eb="2">
      <t>ノト</t>
    </rPh>
    <phoneticPr fontId="1"/>
  </si>
  <si>
    <t>七尾</t>
    <rPh sb="0" eb="2">
      <t>ナナオ</t>
    </rPh>
    <phoneticPr fontId="1"/>
  </si>
  <si>
    <t>金沢</t>
    <rPh sb="0" eb="2">
      <t>カナザワ</t>
    </rPh>
    <phoneticPr fontId="1"/>
  </si>
  <si>
    <t>伏木</t>
    <rPh sb="0" eb="2">
      <t>フシキ</t>
    </rPh>
    <phoneticPr fontId="1"/>
  </si>
  <si>
    <t>佐渡</t>
    <rPh sb="0" eb="2">
      <t>サド</t>
    </rPh>
    <phoneticPr fontId="1"/>
  </si>
  <si>
    <t>上越</t>
    <rPh sb="0" eb="2">
      <t>ジョウエツ</t>
    </rPh>
    <phoneticPr fontId="1"/>
  </si>
  <si>
    <t>新潟</t>
    <rPh sb="0" eb="2">
      <t>ニイガタ</t>
    </rPh>
    <phoneticPr fontId="1"/>
  </si>
  <si>
    <t>九管区</t>
    <rPh sb="0" eb="1">
      <t>キュウ</t>
    </rPh>
    <rPh sb="1" eb="3">
      <t>カンク</t>
    </rPh>
    <phoneticPr fontId="1"/>
  </si>
  <si>
    <t>浜田</t>
    <rPh sb="0" eb="2">
      <t>ハマダ</t>
    </rPh>
    <phoneticPr fontId="1"/>
  </si>
  <si>
    <t>隠岐</t>
    <rPh sb="0" eb="2">
      <t>オキ</t>
    </rPh>
    <phoneticPr fontId="1"/>
  </si>
  <si>
    <t>鳥取</t>
    <rPh sb="0" eb="2">
      <t>トットリ</t>
    </rPh>
    <phoneticPr fontId="1"/>
  </si>
  <si>
    <t>香住</t>
    <rPh sb="0" eb="2">
      <t>カスミ</t>
    </rPh>
    <phoneticPr fontId="1"/>
  </si>
  <si>
    <t>宮津</t>
    <rPh sb="0" eb="2">
      <t>ミヤヅ</t>
    </rPh>
    <phoneticPr fontId="1"/>
  </si>
  <si>
    <t>舞鶴</t>
    <rPh sb="0" eb="2">
      <t>マイヅル</t>
    </rPh>
    <phoneticPr fontId="1"/>
  </si>
  <si>
    <t>福井</t>
    <rPh sb="0" eb="2">
      <t>フクイ</t>
    </rPh>
    <phoneticPr fontId="1"/>
  </si>
  <si>
    <t>小浜</t>
    <rPh sb="0" eb="2">
      <t>オバマ</t>
    </rPh>
    <phoneticPr fontId="1"/>
  </si>
  <si>
    <t>敦賀</t>
    <rPh sb="0" eb="2">
      <t>ツルガ</t>
    </rPh>
    <phoneticPr fontId="1"/>
  </si>
  <si>
    <t>八管区</t>
    <rPh sb="0" eb="1">
      <t>ハチ</t>
    </rPh>
    <rPh sb="1" eb="3">
      <t>カンク</t>
    </rPh>
    <phoneticPr fontId="1"/>
  </si>
  <si>
    <t>佐伯</t>
    <rPh sb="0" eb="2">
      <t>サエキ</t>
    </rPh>
    <phoneticPr fontId="1"/>
  </si>
  <si>
    <t>大分</t>
    <rPh sb="0" eb="2">
      <t>オオイタ</t>
    </rPh>
    <phoneticPr fontId="1"/>
  </si>
  <si>
    <t>比田勝</t>
    <rPh sb="0" eb="1">
      <t>ヒ</t>
    </rPh>
    <rPh sb="1" eb="2">
      <t>タ</t>
    </rPh>
    <rPh sb="2" eb="3">
      <t>カ</t>
    </rPh>
    <phoneticPr fontId="1"/>
  </si>
  <si>
    <t>対馬</t>
    <rPh sb="0" eb="2">
      <t>ツシマ</t>
    </rPh>
    <phoneticPr fontId="1"/>
  </si>
  <si>
    <t>平戸</t>
    <rPh sb="0" eb="2">
      <t>ヒラト</t>
    </rPh>
    <phoneticPr fontId="1"/>
  </si>
  <si>
    <t>五島</t>
    <rPh sb="0" eb="2">
      <t>ゴトウ</t>
    </rPh>
    <phoneticPr fontId="1"/>
  </si>
  <si>
    <t>長崎</t>
    <rPh sb="0" eb="2">
      <t>ナガサキ</t>
    </rPh>
    <phoneticPr fontId="1"/>
  </si>
  <si>
    <t>壱岐</t>
    <rPh sb="0" eb="2">
      <t>イキ</t>
    </rPh>
    <phoneticPr fontId="1"/>
  </si>
  <si>
    <t>唐津</t>
    <rPh sb="0" eb="2">
      <t>カラツ</t>
    </rPh>
    <phoneticPr fontId="1"/>
  </si>
  <si>
    <t>三池</t>
    <rPh sb="0" eb="2">
      <t>ミイケ</t>
    </rPh>
    <phoneticPr fontId="1"/>
  </si>
  <si>
    <t>福岡</t>
    <rPh sb="0" eb="2">
      <t>フクオカ</t>
    </rPh>
    <phoneticPr fontId="1"/>
  </si>
  <si>
    <t>若松</t>
    <rPh sb="0" eb="2">
      <t>ワカマツ</t>
    </rPh>
    <phoneticPr fontId="1"/>
  </si>
  <si>
    <t>苅田</t>
    <rPh sb="0" eb="2">
      <t>カリタ</t>
    </rPh>
    <phoneticPr fontId="1"/>
  </si>
  <si>
    <t>宇部</t>
    <rPh sb="0" eb="2">
      <t>ウベ</t>
    </rPh>
    <phoneticPr fontId="1"/>
  </si>
  <si>
    <t>下関</t>
    <rPh sb="0" eb="2">
      <t>シモノセキ</t>
    </rPh>
    <phoneticPr fontId="1"/>
  </si>
  <si>
    <t>門司</t>
    <rPh sb="0" eb="2">
      <t>モジ</t>
    </rPh>
    <phoneticPr fontId="1"/>
  </si>
  <si>
    <t>萩</t>
    <rPh sb="0" eb="1">
      <t>ハギ</t>
    </rPh>
    <phoneticPr fontId="1"/>
  </si>
  <si>
    <t>仙崎</t>
    <rPh sb="0" eb="2">
      <t>センザキ</t>
    </rPh>
    <phoneticPr fontId="1"/>
  </si>
  <si>
    <t>七管区</t>
    <rPh sb="0" eb="1">
      <t>ナナ</t>
    </rPh>
    <rPh sb="1" eb="3">
      <t>カンク</t>
    </rPh>
    <phoneticPr fontId="1"/>
  </si>
  <si>
    <t>三島川</t>
    <rPh sb="0" eb="1">
      <t>サン</t>
    </rPh>
    <rPh sb="1" eb="2">
      <t>シマ</t>
    </rPh>
    <rPh sb="2" eb="3">
      <t>カワ</t>
    </rPh>
    <phoneticPr fontId="1"/>
  </si>
  <si>
    <t>今治</t>
    <rPh sb="0" eb="2">
      <t>イマバリ</t>
    </rPh>
    <phoneticPr fontId="1"/>
  </si>
  <si>
    <t>松山</t>
    <rPh sb="0" eb="2">
      <t>マツヤマ</t>
    </rPh>
    <phoneticPr fontId="1"/>
  </si>
  <si>
    <t>坂出</t>
    <rPh sb="0" eb="2">
      <t>サカイデ</t>
    </rPh>
    <phoneticPr fontId="1"/>
  </si>
  <si>
    <t>高松</t>
    <rPh sb="0" eb="2">
      <t>タカマツ</t>
    </rPh>
    <phoneticPr fontId="1"/>
  </si>
  <si>
    <t>三田尻</t>
    <rPh sb="0" eb="2">
      <t>ミタ</t>
    </rPh>
    <rPh sb="2" eb="3">
      <t>シリ</t>
    </rPh>
    <phoneticPr fontId="1"/>
  </si>
  <si>
    <t>徳山</t>
    <rPh sb="0" eb="2">
      <t>トクヤマ</t>
    </rPh>
    <phoneticPr fontId="1"/>
  </si>
  <si>
    <t>福山</t>
    <rPh sb="0" eb="2">
      <t>フクヤマ</t>
    </rPh>
    <phoneticPr fontId="1"/>
  </si>
  <si>
    <t>尾道</t>
    <rPh sb="0" eb="2">
      <t>オノミチ</t>
    </rPh>
    <phoneticPr fontId="1"/>
  </si>
  <si>
    <t>木江</t>
  </si>
  <si>
    <t>柳井</t>
    <rPh sb="0" eb="2">
      <t>ヤナイ</t>
    </rPh>
    <phoneticPr fontId="1"/>
  </si>
  <si>
    <t>岩国</t>
    <rPh sb="0" eb="2">
      <t>イワクニ</t>
    </rPh>
    <phoneticPr fontId="1"/>
  </si>
  <si>
    <t>広島</t>
    <rPh sb="0" eb="2">
      <t>ヒロシマ</t>
    </rPh>
    <phoneticPr fontId="1"/>
  </si>
  <si>
    <t>玉野</t>
    <rPh sb="0" eb="2">
      <t>タマノ</t>
    </rPh>
    <phoneticPr fontId="1"/>
  </si>
  <si>
    <t>水島</t>
    <rPh sb="0" eb="2">
      <t>ミズシマ</t>
    </rPh>
    <phoneticPr fontId="1"/>
  </si>
  <si>
    <t>六管区</t>
    <rPh sb="0" eb="1">
      <t>ロク</t>
    </rPh>
    <rPh sb="1" eb="3">
      <t>カンク</t>
    </rPh>
    <phoneticPr fontId="1"/>
  </si>
  <si>
    <t>関空基地</t>
    <rPh sb="0" eb="2">
      <t>カンクウ</t>
    </rPh>
    <rPh sb="2" eb="4">
      <t>キチ</t>
    </rPh>
    <phoneticPr fontId="1"/>
  </si>
  <si>
    <t>土佐清水</t>
    <rPh sb="0" eb="4">
      <t>トサシミズ</t>
    </rPh>
    <phoneticPr fontId="1"/>
  </si>
  <si>
    <t>宿毛</t>
    <rPh sb="0" eb="2">
      <t>スクモ</t>
    </rPh>
    <phoneticPr fontId="1"/>
  </si>
  <si>
    <t>高知</t>
    <rPh sb="0" eb="2">
      <t>コウチ</t>
    </rPh>
    <phoneticPr fontId="1"/>
  </si>
  <si>
    <t>美波</t>
    <rPh sb="0" eb="2">
      <t>ミナミ</t>
    </rPh>
    <phoneticPr fontId="1"/>
  </si>
  <si>
    <t>徳島</t>
    <rPh sb="0" eb="2">
      <t>トクシマ</t>
    </rPh>
    <phoneticPr fontId="1"/>
  </si>
  <si>
    <t>串本</t>
    <rPh sb="0" eb="2">
      <t>クシモト</t>
    </rPh>
    <phoneticPr fontId="1"/>
  </si>
  <si>
    <t>田辺</t>
    <rPh sb="0" eb="2">
      <t>タナベ</t>
    </rPh>
    <phoneticPr fontId="1"/>
  </si>
  <si>
    <t>海南</t>
    <rPh sb="0" eb="2">
      <t>カイナン</t>
    </rPh>
    <phoneticPr fontId="1"/>
  </si>
  <si>
    <t>姫路</t>
    <rPh sb="0" eb="2">
      <t>ヒメジ</t>
    </rPh>
    <phoneticPr fontId="1"/>
  </si>
  <si>
    <t>西宮</t>
    <rPh sb="0" eb="2">
      <t>ニシノミヤ</t>
    </rPh>
    <phoneticPr fontId="1"/>
  </si>
  <si>
    <t>神戸</t>
    <rPh sb="0" eb="2">
      <t>コウベ</t>
    </rPh>
    <phoneticPr fontId="1"/>
  </si>
  <si>
    <t>岸和田</t>
    <rPh sb="0" eb="3">
      <t>キシワダ</t>
    </rPh>
    <phoneticPr fontId="1"/>
  </si>
  <si>
    <t>堺</t>
    <rPh sb="0" eb="1">
      <t>サカイ</t>
    </rPh>
    <phoneticPr fontId="1"/>
  </si>
  <si>
    <t>大阪</t>
    <rPh sb="0" eb="2">
      <t>オオサカ</t>
    </rPh>
    <phoneticPr fontId="1"/>
  </si>
  <si>
    <t>五管区</t>
    <rPh sb="0" eb="1">
      <t>ゴ</t>
    </rPh>
    <rPh sb="1" eb="3">
      <t>カンク</t>
    </rPh>
    <phoneticPr fontId="1"/>
  </si>
  <si>
    <t>中部基地</t>
    <rPh sb="0" eb="2">
      <t>チュウブ</t>
    </rPh>
    <rPh sb="2" eb="4">
      <t>キチ</t>
    </rPh>
    <phoneticPr fontId="1"/>
  </si>
  <si>
    <t>浜島</t>
    <rPh sb="0" eb="2">
      <t>ハマシマ</t>
    </rPh>
    <phoneticPr fontId="1"/>
  </si>
  <si>
    <t>鳥羽</t>
    <rPh sb="0" eb="2">
      <t>トバ</t>
    </rPh>
    <phoneticPr fontId="1"/>
  </si>
  <si>
    <t>尾鷲</t>
    <rPh sb="0" eb="2">
      <t>オワセ</t>
    </rPh>
    <phoneticPr fontId="1"/>
  </si>
  <si>
    <t>衣浦</t>
    <rPh sb="0" eb="1">
      <t>キヌ</t>
    </rPh>
    <rPh sb="1" eb="2">
      <t>ウラ</t>
    </rPh>
    <phoneticPr fontId="1"/>
  </si>
  <si>
    <t>三河</t>
    <rPh sb="0" eb="2">
      <t>ミカワ</t>
    </rPh>
    <phoneticPr fontId="1"/>
  </si>
  <si>
    <t>四管区</t>
    <rPh sb="0" eb="1">
      <t>ヨン</t>
    </rPh>
    <rPh sb="1" eb="3">
      <t>カンク</t>
    </rPh>
    <phoneticPr fontId="1"/>
  </si>
  <si>
    <t>下田</t>
    <rPh sb="0" eb="2">
      <t>シモダ</t>
    </rPh>
    <phoneticPr fontId="1"/>
  </si>
  <si>
    <t>清水</t>
    <rPh sb="0" eb="2">
      <t>シミズ</t>
    </rPh>
    <phoneticPr fontId="1"/>
  </si>
  <si>
    <t>湘南</t>
    <rPh sb="0" eb="2">
      <t>ショウナン</t>
    </rPh>
    <phoneticPr fontId="1"/>
  </si>
  <si>
    <t>川崎</t>
    <rPh sb="0" eb="2">
      <t>カワサキ</t>
    </rPh>
    <phoneticPr fontId="1"/>
  </si>
  <si>
    <t>横浜</t>
    <rPh sb="0" eb="2">
      <t>ヨコハマ</t>
    </rPh>
    <phoneticPr fontId="1"/>
  </si>
  <si>
    <t>東京</t>
    <rPh sb="0" eb="2">
      <t>トウキョウ</t>
    </rPh>
    <phoneticPr fontId="1"/>
  </si>
  <si>
    <t>勝浦</t>
    <rPh sb="0" eb="2">
      <t>カツウラ</t>
    </rPh>
    <phoneticPr fontId="1"/>
  </si>
  <si>
    <t>銚子</t>
    <rPh sb="0" eb="2">
      <t>チョウシ</t>
    </rPh>
    <phoneticPr fontId="1"/>
  </si>
  <si>
    <t>館山</t>
    <rPh sb="0" eb="2">
      <t>タテヤマ</t>
    </rPh>
    <phoneticPr fontId="1"/>
  </si>
  <si>
    <t>千葉</t>
    <rPh sb="0" eb="2">
      <t>チバ</t>
    </rPh>
    <phoneticPr fontId="1"/>
  </si>
  <si>
    <t>鹿島</t>
    <rPh sb="0" eb="2">
      <t>カシマ</t>
    </rPh>
    <phoneticPr fontId="1"/>
  </si>
  <si>
    <t>茨城</t>
    <rPh sb="0" eb="2">
      <t>イバラキ</t>
    </rPh>
    <phoneticPr fontId="1"/>
  </si>
  <si>
    <t>三管区</t>
    <rPh sb="0" eb="1">
      <t>サン</t>
    </rPh>
    <rPh sb="1" eb="3">
      <t>カンク</t>
    </rPh>
    <phoneticPr fontId="1"/>
  </si>
  <si>
    <t>福島</t>
    <rPh sb="0" eb="2">
      <t>フクシマ</t>
    </rPh>
    <phoneticPr fontId="1"/>
  </si>
  <si>
    <t>酒田</t>
    <rPh sb="0" eb="2">
      <t>サカタ</t>
    </rPh>
    <phoneticPr fontId="1"/>
  </si>
  <si>
    <t>秋田</t>
    <rPh sb="0" eb="2">
      <t>アキタ</t>
    </rPh>
    <phoneticPr fontId="1"/>
  </si>
  <si>
    <t>石巻</t>
    <rPh sb="0" eb="2">
      <t>イシノマキ</t>
    </rPh>
    <phoneticPr fontId="1"/>
  </si>
  <si>
    <t>宮城</t>
    <rPh sb="0" eb="2">
      <t>ミヤギ</t>
    </rPh>
    <phoneticPr fontId="1"/>
  </si>
  <si>
    <t>宮古</t>
    <rPh sb="0" eb="2">
      <t>ミヤコ</t>
    </rPh>
    <phoneticPr fontId="1"/>
  </si>
  <si>
    <t>釜石</t>
    <rPh sb="0" eb="2">
      <t>カマイシ</t>
    </rPh>
    <phoneticPr fontId="1"/>
  </si>
  <si>
    <t>八戸</t>
    <rPh sb="0" eb="2">
      <t>ハチノヘ</t>
    </rPh>
    <phoneticPr fontId="1"/>
  </si>
  <si>
    <t>青森</t>
    <rPh sb="0" eb="2">
      <t>アオモリ</t>
    </rPh>
    <phoneticPr fontId="1"/>
  </si>
  <si>
    <t>二管区</t>
    <rPh sb="0" eb="1">
      <t>ニ</t>
    </rPh>
    <rPh sb="1" eb="3">
      <t>カンク</t>
    </rPh>
    <phoneticPr fontId="1"/>
  </si>
  <si>
    <t>小樽</t>
    <rPh sb="0" eb="2">
      <t>オタル</t>
    </rPh>
    <phoneticPr fontId="1"/>
  </si>
  <si>
    <t>稚内</t>
    <rPh sb="0" eb="2">
      <t>ワッカナイ</t>
    </rPh>
    <phoneticPr fontId="1"/>
  </si>
  <si>
    <t>留萌</t>
    <rPh sb="0" eb="2">
      <t>ルモイ</t>
    </rPh>
    <phoneticPr fontId="1"/>
  </si>
  <si>
    <t>羅臼</t>
    <rPh sb="0" eb="2">
      <t>ラウス</t>
    </rPh>
    <phoneticPr fontId="1"/>
  </si>
  <si>
    <t>根室</t>
    <rPh sb="0" eb="2">
      <t>ネムロ</t>
    </rPh>
    <phoneticPr fontId="1"/>
  </si>
  <si>
    <t>広尾</t>
    <rPh sb="0" eb="2">
      <t>ヒロオ</t>
    </rPh>
    <phoneticPr fontId="1"/>
  </si>
  <si>
    <t>釧路</t>
    <rPh sb="0" eb="2">
      <t>クシロ</t>
    </rPh>
    <phoneticPr fontId="1"/>
  </si>
  <si>
    <t>瀬棚</t>
    <rPh sb="0" eb="1">
      <t>セ</t>
    </rPh>
    <rPh sb="1" eb="2">
      <t>タナ</t>
    </rPh>
    <phoneticPr fontId="1"/>
  </si>
  <si>
    <t>江差</t>
    <rPh sb="0" eb="2">
      <t>エサシ</t>
    </rPh>
    <phoneticPr fontId="1"/>
  </si>
  <si>
    <t>函館</t>
    <rPh sb="0" eb="2">
      <t>ハコダテ</t>
    </rPh>
    <phoneticPr fontId="1"/>
  </si>
  <si>
    <t>浦河</t>
    <rPh sb="0" eb="2">
      <t>ウラカワ</t>
    </rPh>
    <phoneticPr fontId="1"/>
  </si>
  <si>
    <t>室蘭</t>
    <rPh sb="0" eb="2">
      <t>ムロラン</t>
    </rPh>
    <phoneticPr fontId="1"/>
  </si>
  <si>
    <t>網走</t>
    <rPh sb="0" eb="2">
      <t>アバシリ</t>
    </rPh>
    <phoneticPr fontId="1"/>
  </si>
  <si>
    <t>紋別</t>
    <rPh sb="0" eb="2">
      <t>モンベツ</t>
    </rPh>
    <phoneticPr fontId="1"/>
  </si>
  <si>
    <t>一管区</t>
    <rPh sb="0" eb="3">
      <t>イチカンク</t>
    </rPh>
    <phoneticPr fontId="1"/>
  </si>
  <si>
    <t>港内</t>
  </si>
  <si>
    <t>総計</t>
  </si>
  <si>
    <t>衝突・単独衝突</t>
    <rPh sb="0" eb="2">
      <t>ショウトツ</t>
    </rPh>
    <rPh sb="3" eb="5">
      <t>タンドク</t>
    </rPh>
    <rPh sb="5" eb="7">
      <t>ショウトツ</t>
    </rPh>
    <phoneticPr fontId="1"/>
  </si>
  <si>
    <t>単独衝突</t>
    <rPh sb="0" eb="2">
      <t>タンドク</t>
    </rPh>
    <rPh sb="2" eb="4">
      <t>ショウトツ</t>
    </rPh>
    <phoneticPr fontId="1"/>
  </si>
  <si>
    <t>乗揚</t>
    <rPh sb="0" eb="2">
      <t>ノリア</t>
    </rPh>
    <phoneticPr fontId="1"/>
  </si>
  <si>
    <t>運航不能（機関故障）</t>
    <rPh sb="0" eb="2">
      <t>ウンコウ</t>
    </rPh>
    <rPh sb="2" eb="4">
      <t>フノウ</t>
    </rPh>
    <rPh sb="5" eb="7">
      <t>キカン</t>
    </rPh>
    <rPh sb="7" eb="9">
      <t>コショウ</t>
    </rPh>
    <phoneticPr fontId="1"/>
  </si>
  <si>
    <t>運航不能（推進器・舵障害）</t>
    <rPh sb="0" eb="2">
      <t>ウンコウ</t>
    </rPh>
    <rPh sb="2" eb="4">
      <t>フノウ</t>
    </rPh>
    <rPh sb="5" eb="8">
      <t>スイシンキ</t>
    </rPh>
    <rPh sb="9" eb="10">
      <t>カジ</t>
    </rPh>
    <rPh sb="10" eb="12">
      <t>ショウガイ</t>
    </rPh>
    <phoneticPr fontId="1"/>
  </si>
  <si>
    <t>運航不能（その他）</t>
    <rPh sb="0" eb="2">
      <t>ウンコウ</t>
    </rPh>
    <rPh sb="2" eb="4">
      <t>フノウ</t>
    </rPh>
    <rPh sb="7" eb="8">
      <t>タ</t>
    </rPh>
    <phoneticPr fontId="1"/>
  </si>
  <si>
    <t>全損海難</t>
    <rPh sb="0" eb="2">
      <t>ゼンソン</t>
    </rPh>
    <rPh sb="2" eb="4">
      <t>カイナン</t>
    </rPh>
    <phoneticPr fontId="1"/>
  </si>
  <si>
    <t>運行不能</t>
    <rPh sb="0" eb="2">
      <t>ウンコウ</t>
    </rPh>
    <rPh sb="2" eb="4">
      <t>フノウ</t>
    </rPh>
    <phoneticPr fontId="1"/>
  </si>
  <si>
    <t>港内</t>
    <phoneticPr fontId="1"/>
  </si>
  <si>
    <t>一般船舶</t>
    <phoneticPr fontId="1"/>
  </si>
  <si>
    <t>漁船</t>
    <phoneticPr fontId="1"/>
  </si>
  <si>
    <t xml:space="preserve"> </t>
    <phoneticPr fontId="1"/>
  </si>
  <si>
    <t>下松</t>
    <rPh sb="0" eb="2">
      <t>シモマツ</t>
    </rPh>
    <phoneticPr fontId="1"/>
  </si>
  <si>
    <t>％</t>
    <phoneticPr fontId="1"/>
  </si>
  <si>
    <t>％</t>
    <phoneticPr fontId="1"/>
  </si>
  <si>
    <t>％</t>
    <phoneticPr fontId="1"/>
  </si>
  <si>
    <t>死者・行方不明者</t>
    <phoneticPr fontId="1"/>
  </si>
  <si>
    <t>死者・行方不明者</t>
    <phoneticPr fontId="1"/>
  </si>
  <si>
    <t>死者・行方不明者</t>
    <phoneticPr fontId="1"/>
  </si>
  <si>
    <t>全損・行方不明</t>
    <rPh sb="0" eb="1">
      <t>ゼン</t>
    </rPh>
    <rPh sb="1" eb="2">
      <t>ゾン</t>
    </rPh>
    <rPh sb="3" eb="4">
      <t>イ</t>
    </rPh>
    <rPh sb="4" eb="5">
      <t>カタ</t>
    </rPh>
    <rPh sb="5" eb="7">
      <t>フメイ</t>
    </rPh>
    <phoneticPr fontId="1"/>
  </si>
  <si>
    <t>第一管区計</t>
    <rPh sb="0" eb="1">
      <t>ダイ</t>
    </rPh>
    <rPh sb="1" eb="2">
      <t>イチ</t>
    </rPh>
    <rPh sb="2" eb="4">
      <t>カンク</t>
    </rPh>
    <rPh sb="4" eb="5">
      <t>ケイ</t>
    </rPh>
    <phoneticPr fontId="1"/>
  </si>
  <si>
    <t>本部</t>
    <rPh sb="0" eb="1">
      <t>ホン</t>
    </rPh>
    <rPh sb="1" eb="2">
      <t>ブ</t>
    </rPh>
    <phoneticPr fontId="1"/>
  </si>
  <si>
    <t>花咲</t>
    <rPh sb="0" eb="2">
      <t>ハナサキ</t>
    </rPh>
    <phoneticPr fontId="1"/>
  </si>
  <si>
    <t>第二管区計</t>
    <rPh sb="0" eb="1">
      <t>ダイ</t>
    </rPh>
    <rPh sb="1" eb="2">
      <t>ニ</t>
    </rPh>
    <rPh sb="2" eb="4">
      <t>カンク</t>
    </rPh>
    <rPh sb="4" eb="5">
      <t>ケイ</t>
    </rPh>
    <phoneticPr fontId="1"/>
  </si>
  <si>
    <t>宮城</t>
    <rPh sb="0" eb="1">
      <t>ミヤ</t>
    </rPh>
    <rPh sb="1" eb="2">
      <t>シロ</t>
    </rPh>
    <phoneticPr fontId="1"/>
  </si>
  <si>
    <t>福島</t>
    <rPh sb="0" eb="1">
      <t>フク</t>
    </rPh>
    <rPh sb="1" eb="2">
      <t>シマ</t>
    </rPh>
    <phoneticPr fontId="1"/>
  </si>
  <si>
    <t>第三管区計</t>
    <rPh sb="0" eb="1">
      <t>ダイ</t>
    </rPh>
    <rPh sb="1" eb="2">
      <t>サン</t>
    </rPh>
    <rPh sb="2" eb="4">
      <t>カンク</t>
    </rPh>
    <rPh sb="4" eb="5">
      <t>ケイ</t>
    </rPh>
    <phoneticPr fontId="1"/>
  </si>
  <si>
    <t>茨城</t>
    <rPh sb="0" eb="1">
      <t>イバラ</t>
    </rPh>
    <rPh sb="1" eb="2">
      <t>シロ</t>
    </rPh>
    <phoneticPr fontId="1"/>
  </si>
  <si>
    <t>日立</t>
    <rPh sb="0" eb="1">
      <t>ヒ</t>
    </rPh>
    <rPh sb="1" eb="2">
      <t>リツ</t>
    </rPh>
    <phoneticPr fontId="1"/>
  </si>
  <si>
    <t>館山</t>
    <rPh sb="0" eb="1">
      <t>カン</t>
    </rPh>
    <rPh sb="1" eb="2">
      <t>ヤマ</t>
    </rPh>
    <phoneticPr fontId="1"/>
  </si>
  <si>
    <t>船橋</t>
    <rPh sb="0" eb="1">
      <t>フネ</t>
    </rPh>
    <rPh sb="1" eb="2">
      <t>ハシ</t>
    </rPh>
    <phoneticPr fontId="1"/>
  </si>
  <si>
    <t>湘南</t>
    <rPh sb="0" eb="1">
      <t>ショウ</t>
    </rPh>
    <rPh sb="1" eb="2">
      <t>ミナミ</t>
    </rPh>
    <phoneticPr fontId="1"/>
  </si>
  <si>
    <t>第四管区計</t>
    <rPh sb="0" eb="1">
      <t>ダイ</t>
    </rPh>
    <rPh sb="1" eb="2">
      <t>ヨン</t>
    </rPh>
    <rPh sb="2" eb="4">
      <t>カンク</t>
    </rPh>
    <rPh sb="4" eb="5">
      <t>ケイ</t>
    </rPh>
    <phoneticPr fontId="1"/>
  </si>
  <si>
    <t>衣浦</t>
    <rPh sb="0" eb="2">
      <t>キヌウラ</t>
    </rPh>
    <phoneticPr fontId="1"/>
  </si>
  <si>
    <t>三河</t>
    <rPh sb="0" eb="1">
      <t>サン</t>
    </rPh>
    <rPh sb="1" eb="2">
      <t>カワ</t>
    </rPh>
    <phoneticPr fontId="1"/>
  </si>
  <si>
    <t>第五管区計</t>
    <rPh sb="0" eb="1">
      <t>ダイ</t>
    </rPh>
    <rPh sb="1" eb="2">
      <t>ゴ</t>
    </rPh>
    <rPh sb="2" eb="4">
      <t>カンク</t>
    </rPh>
    <rPh sb="4" eb="5">
      <t>ケイ</t>
    </rPh>
    <phoneticPr fontId="1"/>
  </si>
  <si>
    <t>海南</t>
    <rPh sb="0" eb="1">
      <t>ウミ</t>
    </rPh>
    <rPh sb="1" eb="2">
      <t>ミナミ</t>
    </rPh>
    <phoneticPr fontId="1"/>
  </si>
  <si>
    <t>徳島</t>
    <rPh sb="0" eb="1">
      <t>トク</t>
    </rPh>
    <rPh sb="1" eb="2">
      <t>ジマ</t>
    </rPh>
    <phoneticPr fontId="1"/>
  </si>
  <si>
    <t>美波</t>
    <rPh sb="0" eb="1">
      <t>ウツク</t>
    </rPh>
    <rPh sb="1" eb="2">
      <t>ナミ</t>
    </rPh>
    <phoneticPr fontId="1"/>
  </si>
  <si>
    <t>宿毛</t>
    <rPh sb="0" eb="1">
      <t>ヤド</t>
    </rPh>
    <rPh sb="1" eb="2">
      <t>ケ</t>
    </rPh>
    <phoneticPr fontId="1"/>
  </si>
  <si>
    <t>第六管区計</t>
    <rPh sb="0" eb="1">
      <t>ダイ</t>
    </rPh>
    <rPh sb="1" eb="2">
      <t>ロク</t>
    </rPh>
    <rPh sb="2" eb="4">
      <t>カンク</t>
    </rPh>
    <rPh sb="4" eb="5">
      <t>ケイ</t>
    </rPh>
    <phoneticPr fontId="1"/>
  </si>
  <si>
    <t>玉野</t>
    <rPh sb="0" eb="1">
      <t>タマ</t>
    </rPh>
    <rPh sb="1" eb="2">
      <t>ノ</t>
    </rPh>
    <phoneticPr fontId="1"/>
  </si>
  <si>
    <t>木江</t>
    <rPh sb="0" eb="1">
      <t>キ</t>
    </rPh>
    <rPh sb="1" eb="2">
      <t>エ</t>
    </rPh>
    <phoneticPr fontId="1"/>
  </si>
  <si>
    <t>下松</t>
    <rPh sb="0" eb="1">
      <t>シタ</t>
    </rPh>
    <rPh sb="1" eb="2">
      <t>マツ</t>
    </rPh>
    <phoneticPr fontId="1"/>
  </si>
  <si>
    <t>第七管区計</t>
    <rPh sb="0" eb="1">
      <t>ダイ</t>
    </rPh>
    <rPh sb="1" eb="2">
      <t>ナナ</t>
    </rPh>
    <rPh sb="2" eb="4">
      <t>カンク</t>
    </rPh>
    <rPh sb="4" eb="5">
      <t>ケイ</t>
    </rPh>
    <phoneticPr fontId="1"/>
  </si>
  <si>
    <t>小倉</t>
    <rPh sb="0" eb="1">
      <t>ショウ</t>
    </rPh>
    <rPh sb="1" eb="2">
      <t>クラ</t>
    </rPh>
    <phoneticPr fontId="1"/>
  </si>
  <si>
    <t>五島</t>
    <rPh sb="0" eb="1">
      <t>５</t>
    </rPh>
    <rPh sb="1" eb="2">
      <t>シマ</t>
    </rPh>
    <phoneticPr fontId="1"/>
  </si>
  <si>
    <t>平戸</t>
    <rPh sb="0" eb="2">
      <t>ヒラド</t>
    </rPh>
    <phoneticPr fontId="1"/>
  </si>
  <si>
    <t>対馬</t>
    <rPh sb="0" eb="1">
      <t>タイ</t>
    </rPh>
    <rPh sb="1" eb="2">
      <t>ウマ</t>
    </rPh>
    <phoneticPr fontId="1"/>
  </si>
  <si>
    <t>大分</t>
    <rPh sb="0" eb="2">
      <t>ダイブ</t>
    </rPh>
    <phoneticPr fontId="1"/>
  </si>
  <si>
    <t>第八管区計</t>
    <rPh sb="0" eb="1">
      <t>ダイ</t>
    </rPh>
    <rPh sb="1" eb="2">
      <t>ハチ</t>
    </rPh>
    <rPh sb="2" eb="4">
      <t>カンク</t>
    </rPh>
    <rPh sb="4" eb="5">
      <t>ケイ</t>
    </rPh>
    <phoneticPr fontId="1"/>
  </si>
  <si>
    <t>宮津</t>
    <rPh sb="0" eb="2">
      <t>ミヤツ</t>
    </rPh>
    <phoneticPr fontId="1"/>
  </si>
  <si>
    <t>福井</t>
    <rPh sb="0" eb="1">
      <t>フク</t>
    </rPh>
    <rPh sb="1" eb="2">
      <t>セイ</t>
    </rPh>
    <phoneticPr fontId="1"/>
  </si>
  <si>
    <t>鳥取</t>
    <rPh sb="0" eb="1">
      <t>トリ</t>
    </rPh>
    <rPh sb="1" eb="2">
      <t>トリ</t>
    </rPh>
    <phoneticPr fontId="1"/>
  </si>
  <si>
    <t>隠岐</t>
    <rPh sb="0" eb="1">
      <t>イン</t>
    </rPh>
    <rPh sb="1" eb="2">
      <t>チマタ</t>
    </rPh>
    <phoneticPr fontId="1"/>
  </si>
  <si>
    <t>第九管区計</t>
    <rPh sb="0" eb="1">
      <t>ダイ</t>
    </rPh>
    <rPh sb="1" eb="2">
      <t>ク</t>
    </rPh>
    <rPh sb="2" eb="4">
      <t>カンク</t>
    </rPh>
    <rPh sb="4" eb="5">
      <t>ケイ</t>
    </rPh>
    <phoneticPr fontId="1"/>
  </si>
  <si>
    <t>佐渡</t>
    <rPh sb="0" eb="1">
      <t>タスク</t>
    </rPh>
    <rPh sb="1" eb="2">
      <t>ワタリ</t>
    </rPh>
    <phoneticPr fontId="1"/>
  </si>
  <si>
    <t>上越</t>
    <rPh sb="0" eb="1">
      <t>ウエ</t>
    </rPh>
    <rPh sb="1" eb="2">
      <t>コシ</t>
    </rPh>
    <phoneticPr fontId="1"/>
  </si>
  <si>
    <t>富山</t>
    <rPh sb="0" eb="2">
      <t>トヤマ</t>
    </rPh>
    <phoneticPr fontId="1"/>
  </si>
  <si>
    <t>能登</t>
    <rPh sb="0" eb="1">
      <t>ノウ</t>
    </rPh>
    <rPh sb="1" eb="2">
      <t>ノボル</t>
    </rPh>
    <phoneticPr fontId="1"/>
  </si>
  <si>
    <t>第十管区計</t>
    <rPh sb="0" eb="1">
      <t>ダイ</t>
    </rPh>
    <rPh sb="1" eb="2">
      <t>ジュウ</t>
    </rPh>
    <rPh sb="2" eb="4">
      <t>カンク</t>
    </rPh>
    <rPh sb="4" eb="5">
      <t>ケイ</t>
    </rPh>
    <phoneticPr fontId="1"/>
  </si>
  <si>
    <t>指宿</t>
    <rPh sb="0" eb="1">
      <t>ユビ</t>
    </rPh>
    <rPh sb="1" eb="2">
      <t>ヤド</t>
    </rPh>
    <phoneticPr fontId="1"/>
  </si>
  <si>
    <t>熊本</t>
    <rPh sb="0" eb="1">
      <t>クマ</t>
    </rPh>
    <rPh sb="1" eb="2">
      <t>ホン</t>
    </rPh>
    <phoneticPr fontId="1"/>
  </si>
  <si>
    <t>天草</t>
    <rPh sb="0" eb="1">
      <t>テン</t>
    </rPh>
    <rPh sb="1" eb="2">
      <t>クサ</t>
    </rPh>
    <phoneticPr fontId="1"/>
  </si>
  <si>
    <t>宮崎</t>
    <rPh sb="0" eb="1">
      <t>ミヤ</t>
    </rPh>
    <rPh sb="1" eb="2">
      <t>ザキ</t>
    </rPh>
    <phoneticPr fontId="1"/>
  </si>
  <si>
    <t>日向</t>
    <rPh sb="0" eb="1">
      <t>ヒ</t>
    </rPh>
    <rPh sb="1" eb="2">
      <t>ムカイ</t>
    </rPh>
    <phoneticPr fontId="1"/>
  </si>
  <si>
    <t>奄美</t>
    <rPh sb="0" eb="1">
      <t>エン</t>
    </rPh>
    <rPh sb="1" eb="2">
      <t>ビ</t>
    </rPh>
    <phoneticPr fontId="1"/>
  </si>
  <si>
    <t>第十一管区計</t>
    <rPh sb="0" eb="1">
      <t>ダイ</t>
    </rPh>
    <rPh sb="1" eb="2">
      <t>ジュウ</t>
    </rPh>
    <rPh sb="2" eb="3">
      <t>イチ</t>
    </rPh>
    <rPh sb="3" eb="5">
      <t>カンク</t>
    </rPh>
    <rPh sb="5" eb="6">
      <t>ケイ</t>
    </rPh>
    <phoneticPr fontId="1"/>
  </si>
  <si>
    <t>那覇</t>
    <rPh sb="0" eb="1">
      <t>トモ</t>
    </rPh>
    <rPh sb="1" eb="2">
      <t>ハ</t>
    </rPh>
    <phoneticPr fontId="1"/>
  </si>
  <si>
    <t>中城</t>
    <rPh sb="0" eb="2">
      <t>ナカジョウ</t>
    </rPh>
    <phoneticPr fontId="1"/>
  </si>
  <si>
    <t>本庁</t>
    <rPh sb="0" eb="2">
      <t>ホンチョウ</t>
    </rPh>
    <phoneticPr fontId="1"/>
  </si>
  <si>
    <t>一般
船舶</t>
    <rPh sb="0" eb="2">
      <t>イッパン</t>
    </rPh>
    <rPh sb="3" eb="5">
      <t>センパク</t>
    </rPh>
    <phoneticPr fontId="1"/>
  </si>
  <si>
    <t>救　　助　　数</t>
    <rPh sb="0" eb="4">
      <t>キュウジョ</t>
    </rPh>
    <rPh sb="6" eb="7">
      <t>カズ</t>
    </rPh>
    <phoneticPr fontId="1"/>
  </si>
  <si>
    <t>合　　　　計</t>
    <rPh sb="0" eb="6">
      <t>ゴウケイ</t>
    </rPh>
    <phoneticPr fontId="1"/>
  </si>
  <si>
    <t>港　　　　内</t>
    <rPh sb="0" eb="1">
      <t>ミナト</t>
    </rPh>
    <rPh sb="5" eb="6">
      <t>ナイ</t>
    </rPh>
    <phoneticPr fontId="1"/>
  </si>
  <si>
    <r>
      <t>３
～
12
海
里</t>
    </r>
    <r>
      <rPr>
        <sz val="11"/>
        <rFont val="ＭＳ Ｐゴシック"/>
        <family val="3"/>
        <charset val="128"/>
      </rPr>
      <t/>
    </r>
    <phoneticPr fontId="1"/>
  </si>
  <si>
    <r>
      <t>12
～
20
海
里</t>
    </r>
    <r>
      <rPr>
        <sz val="11"/>
        <rFont val="ＭＳ Ｐゴシック"/>
        <family val="3"/>
        <charset val="128"/>
      </rPr>
      <t/>
    </r>
    <phoneticPr fontId="1"/>
  </si>
  <si>
    <t>20
～
50
海
里</t>
    <rPh sb="8" eb="11">
      <t>カイリ</t>
    </rPh>
    <phoneticPr fontId="1"/>
  </si>
  <si>
    <t>50
～
100
海
里</t>
    <rPh sb="9" eb="12">
      <t>カイリ</t>
    </rPh>
    <phoneticPr fontId="1"/>
  </si>
  <si>
    <t>100
～
200
海
里</t>
    <rPh sb="10" eb="13">
      <t>カイリ</t>
    </rPh>
    <phoneticPr fontId="1"/>
  </si>
  <si>
    <t>200
～
500
海
里</t>
    <rPh sb="10" eb="13">
      <t>カイリ</t>
    </rPh>
    <phoneticPr fontId="1"/>
  </si>
  <si>
    <t>500
海
里
以
上</t>
    <rPh sb="4" eb="7">
      <t>カイリ</t>
    </rPh>
    <rPh sb="8" eb="11">
      <t>イジョウ</t>
    </rPh>
    <phoneticPr fontId="1"/>
  </si>
  <si>
    <t>不　　　　詳</t>
    <rPh sb="0" eb="1">
      <t>フ</t>
    </rPh>
    <rPh sb="5" eb="6">
      <t>クワ</t>
    </rPh>
    <phoneticPr fontId="1"/>
  </si>
  <si>
    <r>
      <t>500～1,000
トン</t>
    </r>
    <r>
      <rPr>
        <sz val="11"/>
        <rFont val="ＭＳ Ｐゴシック"/>
        <family val="3"/>
        <charset val="128"/>
      </rPr>
      <t/>
    </r>
    <phoneticPr fontId="1"/>
  </si>
  <si>
    <t>1,000～3,000
トン</t>
    <phoneticPr fontId="1"/>
  </si>
  <si>
    <t>3,000トン
以上</t>
    <rPh sb="8" eb="10">
      <t>イジョウ</t>
    </rPh>
    <phoneticPr fontId="1"/>
  </si>
  <si>
    <t>５～20トン</t>
    <phoneticPr fontId="1"/>
  </si>
  <si>
    <t>100～500トン</t>
    <phoneticPr fontId="1"/>
  </si>
  <si>
    <t>1,000～3,000
トン</t>
    <phoneticPr fontId="1"/>
  </si>
  <si>
    <t>漁　　　　船</t>
    <rPh sb="0" eb="6">
      <t>ギョセン</t>
    </rPh>
    <phoneticPr fontId="1"/>
  </si>
  <si>
    <t>20～100トン</t>
    <phoneticPr fontId="1"/>
  </si>
  <si>
    <t>合　　　計</t>
    <rPh sb="0" eb="5">
      <t>ゴウケイ</t>
    </rPh>
    <phoneticPr fontId="1"/>
  </si>
  <si>
    <t>海上保安庁
以外</t>
    <rPh sb="0" eb="2">
      <t>カイジョウ</t>
    </rPh>
    <rPh sb="2" eb="5">
      <t>ホアンチョウ</t>
    </rPh>
    <rPh sb="6" eb="8">
      <t>イガイ</t>
    </rPh>
    <phoneticPr fontId="1"/>
  </si>
  <si>
    <t>自力により損失を
免れた見積価格</t>
    <rPh sb="0" eb="2">
      <t>ジリキ</t>
    </rPh>
    <rPh sb="5" eb="6">
      <t>ソン</t>
    </rPh>
    <rPh sb="6" eb="7">
      <t>シツ</t>
    </rPh>
    <rPh sb="9" eb="10">
      <t>マヌガ</t>
    </rPh>
    <rPh sb="12" eb="14">
      <t>ミツモリ</t>
    </rPh>
    <rPh sb="14" eb="16">
      <t>カカク</t>
    </rPh>
    <phoneticPr fontId="1"/>
  </si>
  <si>
    <t>海 浜 事 故 等</t>
    <rPh sb="0" eb="3">
      <t>カイヒン</t>
    </rPh>
    <rPh sb="4" eb="7">
      <t>ジコ</t>
    </rPh>
    <rPh sb="8" eb="9">
      <t>ナド</t>
    </rPh>
    <phoneticPr fontId="1"/>
  </si>
  <si>
    <t>救　助　人　数</t>
    <rPh sb="0" eb="3">
      <t>キュウジョ</t>
    </rPh>
    <rPh sb="4" eb="7">
      <t>ニンズウ</t>
    </rPh>
    <phoneticPr fontId="1"/>
  </si>
  <si>
    <t>自力
救助</t>
    <rPh sb="0" eb="2">
      <t>ジリキ</t>
    </rPh>
    <rPh sb="3" eb="5">
      <t>キュウジョ</t>
    </rPh>
    <phoneticPr fontId="1"/>
  </si>
  <si>
    <t>小　計</t>
    <rPh sb="0" eb="3">
      <t>ショウケイ</t>
    </rPh>
    <phoneticPr fontId="1"/>
  </si>
  <si>
    <t>海上
保安庁
救助</t>
    <rPh sb="0" eb="2">
      <t>カイジョウ</t>
    </rPh>
    <rPh sb="3" eb="6">
      <t>ホアンチョウ</t>
    </rPh>
    <rPh sb="7" eb="9">
      <t>キュウジョ</t>
    </rPh>
    <phoneticPr fontId="1"/>
  </si>
  <si>
    <t>海上
保安庁
以外
救助</t>
    <rPh sb="0" eb="2">
      <t>カイジョウ</t>
    </rPh>
    <rPh sb="3" eb="6">
      <t>ホアンチョウ</t>
    </rPh>
    <rPh sb="7" eb="9">
      <t>イガイ</t>
    </rPh>
    <rPh sb="10" eb="12">
      <t>キュウジョ</t>
    </rPh>
    <phoneticPr fontId="1"/>
  </si>
  <si>
    <t>港　内</t>
    <rPh sb="0" eb="1">
      <t>ミナト</t>
    </rPh>
    <rPh sb="2" eb="3">
      <t>ナイ</t>
    </rPh>
    <phoneticPr fontId="1"/>
  </si>
  <si>
    <t>12
～
20
海
里</t>
    <rPh sb="8" eb="11">
      <t>カイリ</t>
    </rPh>
    <phoneticPr fontId="1"/>
  </si>
  <si>
    <t>500
海
里
以
遠</t>
    <rPh sb="4" eb="7">
      <t>カイリ</t>
    </rPh>
    <rPh sb="8" eb="10">
      <t>イジョウ</t>
    </rPh>
    <rPh sb="10" eb="11">
      <t>トオ</t>
    </rPh>
    <phoneticPr fontId="1"/>
  </si>
  <si>
    <t>行ラベル</t>
  </si>
  <si>
    <t>不要救助海難</t>
  </si>
  <si>
    <t>要救助海難</t>
  </si>
  <si>
    <t>総数</t>
    <rPh sb="0" eb="2">
      <t>ソウスウ</t>
    </rPh>
    <phoneticPr fontId="1"/>
  </si>
  <si>
    <t>以外救助</t>
  </si>
  <si>
    <t>協力救助</t>
  </si>
  <si>
    <t>自力入港</t>
  </si>
  <si>
    <t>全損</t>
  </si>
  <si>
    <t>当庁救助</t>
  </si>
  <si>
    <t>海保</t>
    <rPh sb="0" eb="2">
      <t>カイホ</t>
    </rPh>
    <phoneticPr fontId="1"/>
  </si>
  <si>
    <t>漁船以外</t>
    <rPh sb="0" eb="2">
      <t>ギョセン</t>
    </rPh>
    <rPh sb="2" eb="4">
      <t>イガイ</t>
    </rPh>
    <phoneticPr fontId="1"/>
  </si>
  <si>
    <t>５～20トン</t>
  </si>
  <si>
    <t>20～100トン</t>
  </si>
  <si>
    <t>100～500トン</t>
  </si>
  <si>
    <t>500～1,000トン</t>
  </si>
  <si>
    <t>1,000～3,000トン</t>
  </si>
  <si>
    <t>漁船（船舶救助価格）</t>
    <rPh sb="0" eb="2">
      <t>ギョセン</t>
    </rPh>
    <rPh sb="3" eb="5">
      <t>センパク</t>
    </rPh>
    <rPh sb="5" eb="7">
      <t>キュウジョ</t>
    </rPh>
    <rPh sb="7" eb="9">
      <t>カカク</t>
    </rPh>
    <phoneticPr fontId="1"/>
  </si>
  <si>
    <t>漁船（積荷救助価格）</t>
    <rPh sb="0" eb="2">
      <t>ギョセン</t>
    </rPh>
    <rPh sb="3" eb="5">
      <t>ツミニ</t>
    </rPh>
    <rPh sb="5" eb="7">
      <t>キュウジョ</t>
    </rPh>
    <rPh sb="7" eb="9">
      <t>カカク</t>
    </rPh>
    <phoneticPr fontId="1"/>
  </si>
  <si>
    <t>R2</t>
  </si>
  <si>
    <t>漁船（船舶_損害価格）</t>
    <rPh sb="0" eb="2">
      <t>ギョセン</t>
    </rPh>
    <rPh sb="3" eb="5">
      <t>センパク</t>
    </rPh>
    <rPh sb="6" eb="8">
      <t>ソンガイ</t>
    </rPh>
    <rPh sb="8" eb="10">
      <t>カカク</t>
    </rPh>
    <phoneticPr fontId="1"/>
  </si>
  <si>
    <t>漁船（積荷_損害価格）</t>
    <rPh sb="0" eb="2">
      <t>ギョセン</t>
    </rPh>
    <rPh sb="3" eb="5">
      <t>ツミニ</t>
    </rPh>
    <rPh sb="6" eb="8">
      <t>ソンガイ</t>
    </rPh>
    <rPh sb="8" eb="10">
      <t>カカク</t>
    </rPh>
    <phoneticPr fontId="1"/>
  </si>
  <si>
    <t>合計 / 船舶_損害価格2</t>
  </si>
  <si>
    <t>合計 / 積荷_損害価格2</t>
  </si>
  <si>
    <t>一般船舶（船舶救助価格）</t>
    <rPh sb="5" eb="7">
      <t>センパク</t>
    </rPh>
    <rPh sb="7" eb="9">
      <t>キュウジョ</t>
    </rPh>
    <rPh sb="9" eb="11">
      <t>カカク</t>
    </rPh>
    <phoneticPr fontId="1"/>
  </si>
  <si>
    <t>一般船舶（積荷救助価格）</t>
    <rPh sb="0" eb="2">
      <t>イッパン</t>
    </rPh>
    <rPh sb="2" eb="4">
      <t>センパク</t>
    </rPh>
    <rPh sb="5" eb="7">
      <t>ツミニ</t>
    </rPh>
    <rPh sb="7" eb="9">
      <t>キュウジョ</t>
    </rPh>
    <rPh sb="9" eb="11">
      <t>カカク</t>
    </rPh>
    <phoneticPr fontId="1"/>
  </si>
  <si>
    <t>一般船舶（船舶_損害価格）</t>
    <rPh sb="0" eb="2">
      <t>イッパン</t>
    </rPh>
    <rPh sb="2" eb="4">
      <t>センパク</t>
    </rPh>
    <rPh sb="5" eb="7">
      <t>センパク</t>
    </rPh>
    <rPh sb="8" eb="10">
      <t>ソンガイ</t>
    </rPh>
    <rPh sb="10" eb="12">
      <t>カカク</t>
    </rPh>
    <phoneticPr fontId="1"/>
  </si>
  <si>
    <t>一般船舶（積荷_損害価格）</t>
    <rPh sb="0" eb="2">
      <t>イッパン</t>
    </rPh>
    <rPh sb="2" eb="4">
      <t>センパク</t>
    </rPh>
    <rPh sb="5" eb="7">
      <t>ツミニ</t>
    </rPh>
    <rPh sb="8" eb="10">
      <t>ソンガイ</t>
    </rPh>
    <rPh sb="10" eb="12">
      <t>カカク</t>
    </rPh>
    <phoneticPr fontId="1"/>
  </si>
  <si>
    <t>R3</t>
  </si>
  <si>
    <t>01衝突</t>
  </si>
  <si>
    <t>02単独衝突</t>
  </si>
  <si>
    <t>03乗揚</t>
  </si>
  <si>
    <t>04転覆</t>
  </si>
  <si>
    <t>05浸水</t>
  </si>
  <si>
    <t>06火災</t>
  </si>
  <si>
    <t>07爆発</t>
  </si>
  <si>
    <t>08運航不能</t>
  </si>
  <si>
    <t>09その他</t>
  </si>
  <si>
    <t>一般船舶＝用途3種の 「一般船舶」＋「プレジャー等」。</t>
    <phoneticPr fontId="1"/>
  </si>
  <si>
    <t>漁船＝用途3種の「漁船」。</t>
    <phoneticPr fontId="1"/>
  </si>
  <si>
    <t>第十一管区</t>
    <phoneticPr fontId="1"/>
  </si>
  <si>
    <t>３月</t>
    <phoneticPr fontId="1"/>
  </si>
  <si>
    <t>注　（　）内は、海上交通安全法施行令第8条に定める航路周辺の海域（ほぼ出入口1,500メートル、側方200メートル）で別掲である。</t>
    <rPh sb="8" eb="10">
      <t>カイジョウ</t>
    </rPh>
    <rPh sb="10" eb="12">
      <t>コウツウ</t>
    </rPh>
    <rPh sb="12" eb="14">
      <t>アンゼン</t>
    </rPh>
    <phoneticPr fontId="1"/>
  </si>
  <si>
    <t>　　　　　  　    　    海難種別
　　　　　　　　     　    船種別
航　　路</t>
    <rPh sb="17" eb="19">
      <t>カイナン</t>
    </rPh>
    <rPh sb="19" eb="21">
      <t>シュベツ</t>
    </rPh>
    <rPh sb="40" eb="41">
      <t>フネ</t>
    </rPh>
    <rPh sb="41" eb="42">
      <t>タネ</t>
    </rPh>
    <rPh sb="42" eb="43">
      <t>ベツ</t>
    </rPh>
    <rPh sb="44" eb="48">
      <t>コウロ</t>
    </rPh>
    <phoneticPr fontId="1"/>
  </si>
  <si>
    <t>％</t>
    <phoneticPr fontId="1"/>
  </si>
  <si>
    <t>R4</t>
    <phoneticPr fontId="1"/>
  </si>
  <si>
    <t>R5</t>
    <phoneticPr fontId="1"/>
  </si>
  <si>
    <t>要 救 助 海 難 発 生 地 域 図</t>
    <phoneticPr fontId="1"/>
  </si>
  <si>
    <t>％</t>
    <phoneticPr fontId="1"/>
  </si>
  <si>
    <t>％</t>
    <phoneticPr fontId="1"/>
  </si>
  <si>
    <t>％</t>
    <phoneticPr fontId="1"/>
  </si>
  <si>
    <t>死者・行方不明者</t>
    <phoneticPr fontId="1"/>
  </si>
  <si>
    <t>死者・行方不明者</t>
    <phoneticPr fontId="1"/>
  </si>
  <si>
    <t>死者・行方不明者</t>
    <phoneticPr fontId="1"/>
  </si>
  <si>
    <t>R6</t>
    <phoneticPr fontId="1"/>
  </si>
  <si>
    <t>R5</t>
  </si>
  <si>
    <t>万円</t>
    <rPh sb="0" eb="2">
      <t>マンエン</t>
    </rPh>
    <phoneticPr fontId="1"/>
  </si>
  <si>
    <t>←26460：積荷以外救助</t>
    <rPh sb="7" eb="9">
      <t>ツミニ</t>
    </rPh>
    <rPh sb="9" eb="11">
      <t>イガイ</t>
    </rPh>
    <rPh sb="11" eb="13">
      <t>キュウジョ</t>
    </rPh>
    <phoneticPr fontId="1"/>
  </si>
  <si>
    <t>一般船舶（漁船以外）</t>
    <rPh sb="0" eb="2">
      <t>イッパン</t>
    </rPh>
    <rPh sb="2" eb="4">
      <t>センパク</t>
    </rPh>
    <rPh sb="5" eb="7">
      <t>ギョセン</t>
    </rPh>
    <rPh sb="7" eb="9">
      <t>イガイ</t>
    </rPh>
    <phoneticPr fontId="1"/>
  </si>
  <si>
    <t>→その他</t>
    <rPh sb="3" eb="4">
      <t>タ</t>
    </rPh>
    <phoneticPr fontId="1"/>
  </si>
  <si>
    <t>海中転落</t>
    <phoneticPr fontId="1"/>
  </si>
  <si>
    <t>負傷</t>
    <phoneticPr fontId="1"/>
  </si>
  <si>
    <t>病気</t>
    <phoneticPr fontId="1"/>
  </si>
  <si>
    <t>中毒</t>
    <phoneticPr fontId="1"/>
  </si>
  <si>
    <t>自殺</t>
    <phoneticPr fontId="1"/>
  </si>
  <si>
    <t>帰還不能</t>
    <phoneticPr fontId="1"/>
  </si>
  <si>
    <t>人身その他</t>
    <phoneticPr fontId="1"/>
  </si>
  <si>
    <t>a.港内</t>
  </si>
  <si>
    <t>b.1海里未満</t>
  </si>
  <si>
    <t>c.1～3海里</t>
  </si>
  <si>
    <t>d.3～5海里</t>
  </si>
  <si>
    <t>e.5～12海里</t>
  </si>
  <si>
    <t>f.12～20海里</t>
  </si>
  <si>
    <t>g.20～50海里</t>
  </si>
  <si>
    <t>h.50～100海里</t>
  </si>
  <si>
    <t>i.100～200海里</t>
  </si>
  <si>
    <t>j.200～500海里</t>
  </si>
  <si>
    <t>k.500～1000海里</t>
  </si>
  <si>
    <t>l.1000海里以遠</t>
  </si>
  <si>
    <t>死者・行方不明者</t>
    <rPh sb="0" eb="2">
      <t>シシャ</t>
    </rPh>
    <rPh sb="3" eb="5">
      <t>ユクエ</t>
    </rPh>
    <rPh sb="5" eb="7">
      <t>フメイ</t>
    </rPh>
    <rPh sb="7" eb="8">
      <t>シャ</t>
    </rPh>
    <phoneticPr fontId="1"/>
  </si>
  <si>
    <t>溺水</t>
    <phoneticPr fontId="1"/>
  </si>
  <si>
    <t>マリレに伴う海浜事故_活動内容</t>
    <rPh sb="4" eb="5">
      <t>トモナ</t>
    </rPh>
    <rPh sb="6" eb="8">
      <t>カイヒン</t>
    </rPh>
    <rPh sb="8" eb="10">
      <t>ジコ</t>
    </rPh>
    <rPh sb="11" eb="13">
      <t>カツドウ</t>
    </rPh>
    <rPh sb="13" eb="15">
      <t>ナイヨウ</t>
    </rPh>
    <phoneticPr fontId="1"/>
  </si>
  <si>
    <t>01.遊泳中</t>
  </si>
  <si>
    <t>02.磯遊び中</t>
  </si>
  <si>
    <t>03.釣り中</t>
  </si>
  <si>
    <t>05.サーフィン中</t>
  </si>
  <si>
    <t>06.ボードセーリング中</t>
  </si>
  <si>
    <t>07.スクーバダイビング中</t>
  </si>
  <si>
    <t>08.水上オートバイ中</t>
  </si>
  <si>
    <t>09.ウェイクボード中</t>
  </si>
  <si>
    <t>10.ハイドロフライトデバイス中</t>
  </si>
  <si>
    <t>12.スタンドアップパドルボード中</t>
  </si>
  <si>
    <t>13.カイトサーフィン中</t>
  </si>
  <si>
    <t>14.トーイング遊具中</t>
  </si>
  <si>
    <t>15.その他</t>
  </si>
  <si>
    <t>マリレ以外の海浜事故_事故内容</t>
    <rPh sb="3" eb="5">
      <t>イガイ</t>
    </rPh>
    <rPh sb="6" eb="8">
      <t>カイヒン</t>
    </rPh>
    <rPh sb="8" eb="10">
      <t>ジコ</t>
    </rPh>
    <rPh sb="11" eb="13">
      <t>ジコ</t>
    </rPh>
    <rPh sb="13" eb="15">
      <t>ナイヨウ</t>
    </rPh>
    <phoneticPr fontId="1"/>
  </si>
  <si>
    <t>1.海中転落</t>
  </si>
  <si>
    <t>2.負傷</t>
  </si>
  <si>
    <t>3.病気</t>
  </si>
  <si>
    <t>4.中毒</t>
    <rPh sb="2" eb="4">
      <t>チュウドク</t>
    </rPh>
    <phoneticPr fontId="1"/>
  </si>
  <si>
    <t>5.自殺</t>
  </si>
  <si>
    <t>6.溺水</t>
  </si>
  <si>
    <t>7.帰還不能</t>
  </si>
  <si>
    <t>8.人身その他</t>
  </si>
  <si>
    <t>01.第一管区</t>
  </si>
  <si>
    <t>02.第二管区</t>
  </si>
  <si>
    <t>03.第三管区</t>
  </si>
  <si>
    <t>04.第四管区</t>
  </si>
  <si>
    <t>05.第五管区</t>
  </si>
  <si>
    <t>06.第六管区</t>
  </si>
  <si>
    <t>07.第七管区</t>
  </si>
  <si>
    <t>08.第八管区</t>
  </si>
  <si>
    <t>09.第九管区</t>
  </si>
  <si>
    <t>10.第十管区</t>
  </si>
  <si>
    <t>11.第十一管区</t>
  </si>
  <si>
    <t>マリレに伴う海浜事故_活動内容（死者・行方不明者）</t>
    <rPh sb="4" eb="5">
      <t>トモナ</t>
    </rPh>
    <rPh sb="6" eb="8">
      <t>カイヒン</t>
    </rPh>
    <rPh sb="8" eb="10">
      <t>ジコ</t>
    </rPh>
    <rPh sb="11" eb="13">
      <t>カツドウ</t>
    </rPh>
    <rPh sb="13" eb="15">
      <t>ナイヨウ</t>
    </rPh>
    <rPh sb="16" eb="18">
      <t>シシャ</t>
    </rPh>
    <rPh sb="19" eb="21">
      <t>ユクエ</t>
    </rPh>
    <rPh sb="21" eb="23">
      <t>フメイ</t>
    </rPh>
    <rPh sb="23" eb="24">
      <t>シャ</t>
    </rPh>
    <phoneticPr fontId="1"/>
  </si>
  <si>
    <t>月</t>
    <rPh sb="0" eb="1">
      <t>ツキ</t>
    </rPh>
    <phoneticPr fontId="1"/>
  </si>
  <si>
    <t>マリレ以外の海浜事故_事故内容（死者・行方不明者）</t>
    <rPh sb="3" eb="5">
      <t>イガイ</t>
    </rPh>
    <rPh sb="6" eb="8">
      <t>カイヒン</t>
    </rPh>
    <rPh sb="8" eb="10">
      <t>ジコ</t>
    </rPh>
    <rPh sb="11" eb="13">
      <t>ジコ</t>
    </rPh>
    <rPh sb="13" eb="15">
      <t>ナイヨウ</t>
    </rPh>
    <phoneticPr fontId="1"/>
  </si>
  <si>
    <t>4.中毒</t>
  </si>
  <si>
    <t>第二部　救難統計</t>
    <rPh sb="0" eb="2">
      <t>ダイニ</t>
    </rPh>
    <rPh sb="2" eb="3">
      <t>ブ</t>
    </rPh>
    <rPh sb="4" eb="6">
      <t>キュウナン</t>
    </rPh>
    <rPh sb="6" eb="8">
      <t>トウケイ</t>
    </rPh>
    <phoneticPr fontId="1"/>
  </si>
  <si>
    <t>四管</t>
    <rPh sb="0" eb="1">
      <t>４</t>
    </rPh>
    <phoneticPr fontId="1"/>
  </si>
  <si>
    <t>　　　　     海難種別
船種別
トン数階層別</t>
    <rPh sb="9" eb="11">
      <t>カイナン</t>
    </rPh>
    <rPh sb="11" eb="13">
      <t>シュベツ</t>
    </rPh>
    <rPh sb="14" eb="16">
      <t>センシュ</t>
    </rPh>
    <rPh sb="16" eb="17">
      <t>ベツ</t>
    </rPh>
    <rPh sb="20" eb="21">
      <t>カズ</t>
    </rPh>
    <rPh sb="21" eb="23">
      <t>カイソウ</t>
    </rPh>
    <rPh sb="23" eb="24">
      <t>ベツ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</si>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</sst>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"/>
    <numFmt numFmtId="177" formatCode="0.0%"/>
    <numFmt numFmtId="178" formatCode="&quot;(&quot;#,##0&quot;)&quot;"/>
    <numFmt numFmtId="179" formatCode="[&lt;=0]&quot;-&quot;;#,##0"/>
    <numFmt numFmtId="180" formatCode="[=0]&quot;-&quot;;#,##0"/>
    <numFmt numFmtId="181" formatCode="[=0]&quot;(-)&quot;;&quot;(&quot;#,##0&quot;)&quot;"/>
    <numFmt numFmtId="182" formatCode="[=0]&quot;-&quot;;#,##0.0"/>
    <numFmt numFmtId="183" formatCode="[=0]&quot;(-)&quot;;&quot;(&quot;#,##0.0&quot;)&quot;"/>
    <numFmt numFmtId="184" formatCode="[=0]&quot;(-) &quot;;&quot;(&quot;#,##0.0&quot;)&quot;\ "/>
    <numFmt numFmtId="185" formatCode="&quot;(&quot;#,##0.0&quot;)&quot;;[=0]&quot;(-)&quot;;General"/>
    <numFmt numFmtId="186" formatCode="#,##0_ ;[Red]\-#,##0\ "/>
    <numFmt numFmtId="187" formatCode="#,##0_);[Red]\(#,##0\)"/>
    <numFmt numFmtId="188" formatCode="&quot;(&quot;#,###&quot;)&quot;"/>
    <numFmt numFmtId="189" formatCode="0.0_ "/>
    <numFmt numFmtId="190" formatCode="#,##0_ "/>
    <numFmt numFmtId="191" formatCode="#,##0&quot;隻&quot;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C0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2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</fills>
  <borders count="13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>
      <alignment vertical="center"/>
    </xf>
  </cellStyleXfs>
  <cellXfs count="863">
    <xf numFmtId="0" fontId="0" fillId="0" borderId="0" xfId="0"/>
    <xf numFmtId="38" fontId="3" fillId="0" borderId="0" xfId="2" applyFont="1" applyFill="1" applyAlignment="1">
      <alignment vertical="center"/>
    </xf>
    <xf numFmtId="0" fontId="3" fillId="0" borderId="0" xfId="3" applyFont="1">
      <alignment vertical="center"/>
    </xf>
    <xf numFmtId="179" fontId="12" fillId="0" borderId="0" xfId="2" applyNumberFormat="1" applyFont="1" applyFill="1" applyAlignment="1">
      <alignment vertical="center"/>
    </xf>
    <xf numFmtId="179" fontId="3" fillId="0" borderId="0" xfId="2" applyNumberFormat="1" applyFont="1" applyFill="1" applyAlignment="1">
      <alignment vertical="center"/>
    </xf>
    <xf numFmtId="179" fontId="4" fillId="0" borderId="1" xfId="2" applyNumberFormat="1" applyFont="1" applyFill="1" applyBorder="1" applyAlignment="1">
      <alignment horizontal="center" vertical="center" textRotation="255" wrapText="1"/>
    </xf>
    <xf numFmtId="179" fontId="4" fillId="0" borderId="2" xfId="2" applyNumberFormat="1" applyFont="1" applyFill="1" applyBorder="1" applyAlignment="1">
      <alignment horizontal="center" vertical="center" textRotation="255" wrapText="1"/>
    </xf>
    <xf numFmtId="179" fontId="4" fillId="0" borderId="3" xfId="2" applyNumberFormat="1" applyFont="1" applyFill="1" applyBorder="1" applyAlignment="1">
      <alignment horizontal="center" vertical="center" textRotation="255" wrapText="1"/>
    </xf>
    <xf numFmtId="179" fontId="4" fillId="0" borderId="4" xfId="2" applyNumberFormat="1" applyFont="1" applyFill="1" applyBorder="1" applyAlignment="1">
      <alignment horizontal="center" vertical="center"/>
    </xf>
    <xf numFmtId="179" fontId="4" fillId="0" borderId="5" xfId="2" applyNumberFormat="1" applyFont="1" applyFill="1" applyBorder="1" applyAlignment="1">
      <alignment horizontal="right" vertical="center"/>
    </xf>
    <xf numFmtId="179" fontId="4" fillId="0" borderId="6" xfId="2" applyNumberFormat="1" applyFont="1" applyFill="1" applyBorder="1" applyAlignment="1">
      <alignment horizontal="right" vertical="center"/>
    </xf>
    <xf numFmtId="179" fontId="4" fillId="0" borderId="7" xfId="2" applyNumberFormat="1" applyFont="1" applyFill="1" applyBorder="1" applyAlignment="1">
      <alignment horizontal="right" vertical="center"/>
    </xf>
    <xf numFmtId="179" fontId="4" fillId="0" borderId="8" xfId="2" applyNumberFormat="1" applyFont="1" applyFill="1" applyBorder="1" applyAlignment="1">
      <alignment horizontal="right" vertical="center"/>
    </xf>
    <xf numFmtId="179" fontId="4" fillId="0" borderId="9" xfId="2" applyNumberFormat="1" applyFont="1" applyFill="1" applyBorder="1" applyAlignment="1">
      <alignment horizontal="right" vertical="center"/>
    </xf>
    <xf numFmtId="179" fontId="4" fillId="0" borderId="10" xfId="2" applyNumberFormat="1" applyFont="1" applyFill="1" applyBorder="1" applyAlignment="1">
      <alignment horizontal="right" vertical="center"/>
    </xf>
    <xf numFmtId="179" fontId="4" fillId="0" borderId="11" xfId="2" applyNumberFormat="1" applyFont="1" applyFill="1" applyBorder="1" applyAlignment="1">
      <alignment horizontal="right" vertical="center"/>
    </xf>
    <xf numFmtId="179" fontId="4" fillId="0" borderId="12" xfId="2" applyNumberFormat="1" applyFont="1" applyFill="1" applyBorder="1" applyAlignment="1">
      <alignment horizontal="center" vertical="center"/>
    </xf>
    <xf numFmtId="179" fontId="4" fillId="0" borderId="13" xfId="2" applyNumberFormat="1" applyFont="1" applyFill="1" applyBorder="1" applyAlignment="1">
      <alignment vertical="center"/>
    </xf>
    <xf numFmtId="179" fontId="4" fillId="0" borderId="14" xfId="2" applyNumberFormat="1" applyFont="1" applyFill="1" applyBorder="1" applyAlignment="1">
      <alignment vertical="center"/>
    </xf>
    <xf numFmtId="179" fontId="4" fillId="0" borderId="13" xfId="2" applyNumberFormat="1" applyFont="1" applyFill="1" applyBorder="1" applyAlignment="1">
      <alignment horizontal="center" vertical="center"/>
    </xf>
    <xf numFmtId="179" fontId="4" fillId="0" borderId="15" xfId="2" applyNumberFormat="1" applyFont="1" applyFill="1" applyBorder="1" applyAlignment="1">
      <alignment vertical="center"/>
    </xf>
    <xf numFmtId="179" fontId="4" fillId="0" borderId="16" xfId="2" applyNumberFormat="1" applyFont="1" applyFill="1" applyBorder="1" applyAlignment="1">
      <alignment vertical="center"/>
    </xf>
    <xf numFmtId="179" fontId="4" fillId="0" borderId="17" xfId="2" applyNumberFormat="1" applyFont="1" applyFill="1" applyBorder="1" applyAlignment="1">
      <alignment vertical="center"/>
    </xf>
    <xf numFmtId="179" fontId="4" fillId="0" borderId="18" xfId="2" applyNumberFormat="1" applyFont="1" applyFill="1" applyBorder="1" applyAlignment="1">
      <alignment vertical="center"/>
    </xf>
    <xf numFmtId="179" fontId="4" fillId="0" borderId="10" xfId="2" applyNumberFormat="1" applyFont="1" applyFill="1" applyBorder="1" applyAlignment="1">
      <alignment vertical="center"/>
    </xf>
    <xf numFmtId="179" fontId="4" fillId="0" borderId="19" xfId="2" applyNumberFormat="1" applyFont="1" applyFill="1" applyBorder="1" applyAlignment="1">
      <alignment vertical="center"/>
    </xf>
    <xf numFmtId="179" fontId="4" fillId="0" borderId="20" xfId="2" applyNumberFormat="1" applyFont="1" applyFill="1" applyBorder="1" applyAlignment="1">
      <alignment vertical="center"/>
    </xf>
    <xf numFmtId="179" fontId="4" fillId="0" borderId="4" xfId="2" applyNumberFormat="1" applyFont="1" applyFill="1" applyBorder="1" applyAlignment="1">
      <alignment horizontal="center" vertical="center" wrapText="1"/>
    </xf>
    <xf numFmtId="179" fontId="4" fillId="0" borderId="21" xfId="2" applyNumberFormat="1" applyFont="1" applyFill="1" applyBorder="1" applyAlignment="1">
      <alignment horizontal="center" vertical="center"/>
    </xf>
    <xf numFmtId="179" fontId="4" fillId="0" borderId="22" xfId="2" applyNumberFormat="1" applyFont="1" applyFill="1" applyBorder="1" applyAlignment="1">
      <alignment horizontal="center" vertical="center"/>
    </xf>
    <xf numFmtId="179" fontId="4" fillId="0" borderId="23" xfId="2" applyNumberFormat="1" applyFont="1" applyFill="1" applyBorder="1" applyAlignment="1">
      <alignment horizontal="center" vertical="center"/>
    </xf>
    <xf numFmtId="179" fontId="4" fillId="0" borderId="24" xfId="2" applyNumberFormat="1" applyFont="1" applyFill="1" applyBorder="1" applyAlignment="1">
      <alignment horizontal="center" vertical="center"/>
    </xf>
    <xf numFmtId="179" fontId="4" fillId="0" borderId="18" xfId="2" applyNumberFormat="1" applyFont="1" applyFill="1" applyBorder="1" applyAlignment="1">
      <alignment horizontal="center" vertical="center"/>
    </xf>
    <xf numFmtId="179" fontId="4" fillId="0" borderId="25" xfId="2" applyNumberFormat="1" applyFont="1" applyFill="1" applyBorder="1" applyAlignment="1">
      <alignment horizontal="center" vertical="center"/>
    </xf>
    <xf numFmtId="179" fontId="3" fillId="0" borderId="0" xfId="2" applyNumberFormat="1" applyFont="1" applyFill="1" applyAlignment="1">
      <alignment horizontal="center" vertical="center"/>
    </xf>
    <xf numFmtId="179" fontId="4" fillId="0" borderId="26" xfId="2" applyNumberFormat="1" applyFont="1" applyFill="1" applyBorder="1" applyAlignment="1">
      <alignment horizontal="center" vertical="center" wrapText="1"/>
    </xf>
    <xf numFmtId="179" fontId="4" fillId="0" borderId="26" xfId="2" applyNumberFormat="1" applyFont="1" applyFill="1" applyBorder="1" applyAlignment="1">
      <alignment horizontal="right" vertical="center"/>
    </xf>
    <xf numFmtId="179" fontId="4" fillId="0" borderId="0" xfId="2" applyNumberFormat="1" applyFont="1" applyFill="1" applyBorder="1" applyAlignment="1">
      <alignment horizontal="right" vertical="center"/>
    </xf>
    <xf numFmtId="179" fontId="4" fillId="0" borderId="27" xfId="2" applyNumberFormat="1" applyFont="1" applyFill="1" applyBorder="1" applyAlignment="1">
      <alignment horizontal="right" vertical="center"/>
    </xf>
    <xf numFmtId="179" fontId="4" fillId="0" borderId="28" xfId="2" applyNumberFormat="1" applyFont="1" applyFill="1" applyBorder="1" applyAlignment="1">
      <alignment horizontal="right" vertical="center"/>
    </xf>
    <xf numFmtId="179" fontId="4" fillId="0" borderId="17" xfId="2" applyNumberFormat="1" applyFont="1" applyFill="1" applyBorder="1" applyAlignment="1">
      <alignment horizontal="center" vertical="center"/>
    </xf>
    <xf numFmtId="179" fontId="4" fillId="0" borderId="17" xfId="2" applyNumberFormat="1" applyFont="1" applyFill="1" applyBorder="1" applyAlignment="1">
      <alignment horizontal="right" vertical="center"/>
    </xf>
    <xf numFmtId="179" fontId="4" fillId="0" borderId="17" xfId="2" applyNumberFormat="1" applyFont="1" applyFill="1" applyBorder="1" applyAlignment="1" applyProtection="1">
      <alignment horizontal="right" vertical="center"/>
      <protection locked="0"/>
    </xf>
    <xf numFmtId="179" fontId="4" fillId="0" borderId="26" xfId="2" applyNumberFormat="1" applyFont="1" applyFill="1" applyBorder="1" applyAlignment="1">
      <alignment horizontal="center" vertical="center"/>
    </xf>
    <xf numFmtId="179" fontId="4" fillId="0" borderId="12" xfId="2" applyNumberFormat="1" applyFont="1" applyFill="1" applyBorder="1" applyAlignment="1">
      <alignment horizontal="right" vertical="center"/>
    </xf>
    <xf numFmtId="179" fontId="4" fillId="0" borderId="13" xfId="2" applyNumberFormat="1" applyFont="1" applyFill="1" applyBorder="1" applyAlignment="1">
      <alignment horizontal="right" vertical="center"/>
    </xf>
    <xf numFmtId="179" fontId="4" fillId="0" borderId="14" xfId="2" applyNumberFormat="1" applyFont="1" applyFill="1" applyBorder="1" applyAlignment="1">
      <alignment horizontal="right" vertical="center"/>
    </xf>
    <xf numFmtId="179" fontId="4" fillId="0" borderId="16" xfId="2" applyNumberFormat="1" applyFont="1" applyFill="1" applyBorder="1" applyAlignment="1">
      <alignment horizontal="right" vertical="center"/>
    </xf>
    <xf numFmtId="179" fontId="4" fillId="0" borderId="19" xfId="2" applyNumberFormat="1" applyFont="1" applyFill="1" applyBorder="1" applyAlignment="1">
      <alignment horizontal="center" vertical="center"/>
    </xf>
    <xf numFmtId="179" fontId="4" fillId="0" borderId="19" xfId="2" applyNumberFormat="1" applyFont="1" applyFill="1" applyBorder="1" applyAlignment="1">
      <alignment horizontal="right" vertical="center"/>
    </xf>
    <xf numFmtId="179" fontId="4" fillId="0" borderId="0" xfId="2" applyNumberFormat="1" applyFont="1" applyFill="1" applyBorder="1" applyAlignment="1">
      <alignment horizontal="center" vertical="center"/>
    </xf>
    <xf numFmtId="179" fontId="4" fillId="0" borderId="27" xfId="2" applyNumberFormat="1" applyFont="1" applyFill="1" applyBorder="1" applyAlignment="1">
      <alignment horizontal="center" vertical="center"/>
    </xf>
    <xf numFmtId="179" fontId="4" fillId="0" borderId="29" xfId="2" applyNumberFormat="1" applyFont="1" applyFill="1" applyBorder="1" applyAlignment="1">
      <alignment horizontal="center" vertical="center"/>
    </xf>
    <xf numFmtId="179" fontId="4" fillId="0" borderId="28" xfId="2" applyNumberFormat="1" applyFont="1" applyFill="1" applyBorder="1" applyAlignment="1">
      <alignment horizontal="center" vertical="center"/>
    </xf>
    <xf numFmtId="179" fontId="4" fillId="0" borderId="30" xfId="2" applyNumberFormat="1" applyFont="1" applyFill="1" applyBorder="1" applyAlignment="1">
      <alignment horizontal="center" vertical="center"/>
    </xf>
    <xf numFmtId="179" fontId="14" fillId="0" borderId="0" xfId="2" applyNumberFormat="1" applyFont="1" applyFill="1" applyAlignment="1">
      <alignment vertical="center"/>
    </xf>
    <xf numFmtId="179" fontId="3" fillId="0" borderId="0" xfId="2" applyNumberFormat="1" applyFont="1" applyFill="1" applyBorder="1" applyAlignment="1">
      <alignment vertical="center"/>
    </xf>
    <xf numFmtId="179" fontId="3" fillId="0" borderId="13" xfId="2" applyNumberFormat="1" applyFont="1" applyFill="1" applyBorder="1" applyAlignment="1">
      <alignment vertical="center"/>
    </xf>
    <xf numFmtId="179" fontId="3" fillId="0" borderId="0" xfId="2" applyNumberFormat="1" applyFont="1" applyFill="1" applyBorder="1" applyAlignment="1">
      <alignment horizontal="center" vertical="center"/>
    </xf>
    <xf numFmtId="179" fontId="4" fillId="0" borderId="31" xfId="2" applyNumberFormat="1" applyFont="1" applyFill="1" applyBorder="1" applyAlignment="1">
      <alignment horizontal="center" vertical="center"/>
    </xf>
    <xf numFmtId="179" fontId="3" fillId="0" borderId="13" xfId="2" applyNumberFormat="1" applyFont="1" applyFill="1" applyBorder="1" applyAlignment="1">
      <alignment horizontal="center" vertical="center"/>
    </xf>
    <xf numFmtId="38" fontId="12" fillId="0" borderId="0" xfId="2" applyFont="1" applyFill="1" applyAlignment="1">
      <alignment vertical="center"/>
    </xf>
    <xf numFmtId="38" fontId="3" fillId="0" borderId="0" xfId="2" applyFont="1" applyFill="1" applyAlignment="1">
      <alignment horizontal="right" vertical="center"/>
    </xf>
    <xf numFmtId="38" fontId="4" fillId="0" borderId="32" xfId="2" applyFont="1" applyFill="1" applyBorder="1" applyAlignment="1">
      <alignment horizontal="center" vertical="center" wrapText="1"/>
    </xf>
    <xf numFmtId="38" fontId="4" fillId="0" borderId="3" xfId="2" applyFont="1" applyFill="1" applyBorder="1" applyAlignment="1">
      <alignment horizontal="center" vertical="center" wrapText="1"/>
    </xf>
    <xf numFmtId="38" fontId="4" fillId="0" borderId="33" xfId="2" applyFont="1" applyFill="1" applyBorder="1" applyAlignment="1">
      <alignment horizontal="center" vertical="center" wrapText="1"/>
    </xf>
    <xf numFmtId="38" fontId="4" fillId="0" borderId="30" xfId="2" applyFont="1" applyFill="1" applyBorder="1" applyAlignment="1">
      <alignment horizontal="distributed" vertical="center"/>
    </xf>
    <xf numFmtId="38" fontId="4" fillId="0" borderId="36" xfId="2" applyFont="1" applyFill="1" applyBorder="1" applyAlignment="1">
      <alignment horizontal="distributed" vertical="center"/>
    </xf>
    <xf numFmtId="38" fontId="4" fillId="0" borderId="40" xfId="2" applyFont="1" applyFill="1" applyBorder="1" applyAlignment="1">
      <alignment horizontal="distributed" vertical="center"/>
    </xf>
    <xf numFmtId="38" fontId="4" fillId="0" borderId="44" xfId="2" applyFont="1" applyFill="1" applyBorder="1" applyAlignment="1">
      <alignment horizontal="distributed" vertical="center"/>
    </xf>
    <xf numFmtId="38" fontId="4" fillId="0" borderId="45" xfId="2" applyFont="1" applyFill="1" applyBorder="1" applyAlignment="1">
      <alignment horizontal="distributed" vertical="center"/>
    </xf>
    <xf numFmtId="38" fontId="3" fillId="0" borderId="23" xfId="2" applyFont="1" applyFill="1" applyBorder="1" applyAlignment="1">
      <alignment horizontal="center" vertical="center"/>
    </xf>
    <xf numFmtId="38" fontId="3" fillId="0" borderId="25" xfId="2" applyFont="1" applyFill="1" applyBorder="1" applyAlignment="1">
      <alignment horizontal="center" vertical="center"/>
    </xf>
    <xf numFmtId="38" fontId="3" fillId="0" borderId="30" xfId="2" applyFont="1" applyFill="1" applyBorder="1" applyAlignment="1">
      <alignment horizontal="center" vertical="center"/>
    </xf>
    <xf numFmtId="38" fontId="3" fillId="0" borderId="44" xfId="2" applyFont="1" applyFill="1" applyBorder="1" applyAlignment="1">
      <alignment horizontal="center" vertical="center"/>
    </xf>
    <xf numFmtId="38" fontId="3" fillId="0" borderId="20" xfId="2" applyFont="1" applyFill="1" applyBorder="1" applyAlignment="1">
      <alignment horizontal="center" vertical="center"/>
    </xf>
    <xf numFmtId="38" fontId="3" fillId="0" borderId="56" xfId="2" applyFont="1" applyFill="1" applyBorder="1" applyAlignment="1">
      <alignment horizontal="center" vertical="center" wrapText="1"/>
    </xf>
    <xf numFmtId="38" fontId="4" fillId="0" borderId="19" xfId="2" applyFont="1" applyFill="1" applyBorder="1" applyAlignment="1">
      <alignment horizontal="distributed" vertical="center" wrapText="1"/>
    </xf>
    <xf numFmtId="38" fontId="4" fillId="0" borderId="15" xfId="2" applyFont="1" applyFill="1" applyBorder="1" applyAlignment="1">
      <alignment horizontal="distributed" vertical="center" wrapText="1"/>
    </xf>
    <xf numFmtId="38" fontId="3" fillId="0" borderId="48" xfId="2" applyFont="1" applyFill="1" applyBorder="1" applyAlignment="1">
      <alignment vertical="center"/>
    </xf>
    <xf numFmtId="38" fontId="3" fillId="0" borderId="57" xfId="2" applyFont="1" applyFill="1" applyBorder="1" applyAlignment="1">
      <alignment horizontal="center" vertical="center"/>
    </xf>
    <xf numFmtId="38" fontId="3" fillId="0" borderId="57" xfId="2" applyFont="1" applyFill="1" applyBorder="1" applyAlignment="1">
      <alignment vertical="center"/>
    </xf>
    <xf numFmtId="38" fontId="3" fillId="0" borderId="58" xfId="2" applyFont="1" applyFill="1" applyBorder="1" applyAlignment="1">
      <alignment horizontal="center" vertical="center"/>
    </xf>
    <xf numFmtId="38" fontId="3" fillId="0" borderId="58" xfId="2" applyFont="1" applyFill="1" applyBorder="1" applyAlignment="1">
      <alignment vertical="center"/>
    </xf>
    <xf numFmtId="38" fontId="3" fillId="0" borderId="31" xfId="2" applyFont="1" applyFill="1" applyBorder="1" applyAlignment="1">
      <alignment vertical="center"/>
    </xf>
    <xf numFmtId="38" fontId="3" fillId="0" borderId="59" xfId="2" applyFont="1" applyFill="1" applyBorder="1" applyAlignment="1">
      <alignment vertical="center"/>
    </xf>
    <xf numFmtId="38" fontId="3" fillId="0" borderId="60" xfId="2" applyFont="1" applyFill="1" applyBorder="1" applyAlignment="1">
      <alignment horizontal="center" vertical="center"/>
    </xf>
    <xf numFmtId="38" fontId="3" fillId="0" borderId="61" xfId="2" applyFont="1" applyFill="1" applyBorder="1" applyAlignment="1">
      <alignment vertical="center"/>
    </xf>
    <xf numFmtId="38" fontId="3" fillId="0" borderId="60" xfId="2" applyFont="1" applyFill="1" applyBorder="1" applyAlignment="1">
      <alignment vertical="center"/>
    </xf>
    <xf numFmtId="38" fontId="15" fillId="0" borderId="0" xfId="2" applyFont="1" applyFill="1" applyAlignment="1">
      <alignment vertical="center"/>
    </xf>
    <xf numFmtId="38" fontId="3" fillId="0" borderId="12" xfId="2" applyFont="1" applyFill="1" applyBorder="1" applyAlignment="1">
      <alignment vertical="center"/>
    </xf>
    <xf numFmtId="38" fontId="3" fillId="0" borderId="25" xfId="2" applyFont="1" applyFill="1" applyBorder="1" applyAlignment="1">
      <alignment horizontal="distributed" vertical="center"/>
    </xf>
    <xf numFmtId="38" fontId="3" fillId="0" borderId="30" xfId="2" applyFont="1" applyFill="1" applyBorder="1" applyAlignment="1">
      <alignment horizontal="distributed" vertical="center"/>
    </xf>
    <xf numFmtId="38" fontId="3" fillId="0" borderId="40" xfId="2" applyFont="1" applyFill="1" applyBorder="1" applyAlignment="1">
      <alignment horizontal="distributed" vertical="center"/>
    </xf>
    <xf numFmtId="38" fontId="3" fillId="0" borderId="44" xfId="2" applyFont="1" applyFill="1" applyBorder="1" applyAlignment="1">
      <alignment horizontal="distributed" vertical="center"/>
    </xf>
    <xf numFmtId="38" fontId="3" fillId="0" borderId="20" xfId="2" applyFont="1" applyFill="1" applyBorder="1" applyAlignment="1">
      <alignment horizontal="distributed" vertical="center"/>
    </xf>
    <xf numFmtId="38" fontId="3" fillId="0" borderId="0" xfId="2" applyFont="1" applyFill="1" applyBorder="1" applyAlignment="1">
      <alignment horizontal="left" vertical="center"/>
    </xf>
    <xf numFmtId="38" fontId="6" fillId="0" borderId="0" xfId="2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38" fontId="6" fillId="0" borderId="62" xfId="2" quotePrefix="1" applyFont="1" applyFill="1" applyBorder="1" applyAlignment="1">
      <alignment horizontal="left" vertical="top" wrapText="1"/>
    </xf>
    <xf numFmtId="38" fontId="6" fillId="0" borderId="5" xfId="2" applyFont="1" applyFill="1" applyBorder="1" applyAlignment="1">
      <alignment horizontal="distributed" vertical="center"/>
    </xf>
    <xf numFmtId="38" fontId="6" fillId="0" borderId="26" xfId="2" applyFont="1" applyFill="1" applyBorder="1" applyAlignment="1">
      <alignment horizontal="distributed" vertical="center"/>
    </xf>
    <xf numFmtId="38" fontId="6" fillId="0" borderId="12" xfId="2" applyFont="1" applyFill="1" applyBorder="1" applyAlignment="1">
      <alignment horizontal="distributed" vertical="center"/>
    </xf>
    <xf numFmtId="38" fontId="6" fillId="0" borderId="26" xfId="2" applyFont="1" applyFill="1" applyBorder="1" applyAlignment="1">
      <alignment horizontal="center" vertical="center"/>
    </xf>
    <xf numFmtId="38" fontId="6" fillId="0" borderId="12" xfId="2" applyFont="1" applyFill="1" applyBorder="1" applyAlignment="1">
      <alignment horizontal="center" vertical="center"/>
    </xf>
    <xf numFmtId="38" fontId="4" fillId="0" borderId="55" xfId="2" applyFont="1" applyFill="1" applyBorder="1" applyAlignment="1">
      <alignment horizontal="center" vertical="center" wrapText="1"/>
    </xf>
    <xf numFmtId="179" fontId="2" fillId="0" borderId="34" xfId="2" applyNumberFormat="1" applyFont="1" applyFill="1" applyBorder="1" applyAlignment="1">
      <alignment vertical="center"/>
    </xf>
    <xf numFmtId="179" fontId="2" fillId="0" borderId="25" xfId="2" applyNumberFormat="1" applyFont="1" applyFill="1" applyBorder="1" applyAlignment="1" applyProtection="1">
      <alignment vertical="center"/>
    </xf>
    <xf numFmtId="179" fontId="2" fillId="0" borderId="18" xfId="2" applyNumberFormat="1" applyFont="1" applyFill="1" applyBorder="1" applyAlignment="1" applyProtection="1">
      <alignment vertical="center"/>
    </xf>
    <xf numFmtId="179" fontId="2" fillId="0" borderId="35" xfId="2" applyNumberFormat="1" applyFont="1" applyFill="1" applyBorder="1" applyAlignment="1" applyProtection="1">
      <alignment vertical="center"/>
      <protection locked="0"/>
    </xf>
    <xf numFmtId="179" fontId="2" fillId="0" borderId="30" xfId="2" applyNumberFormat="1" applyFont="1" applyFill="1" applyBorder="1" applyAlignment="1" applyProtection="1">
      <alignment vertical="center"/>
    </xf>
    <xf numFmtId="38" fontId="4" fillId="0" borderId="30" xfId="2" applyFont="1" applyFill="1" applyBorder="1" applyAlignment="1">
      <alignment horizontal="distributed" vertical="center" wrapText="1"/>
    </xf>
    <xf numFmtId="38" fontId="4" fillId="0" borderId="20" xfId="2" applyFont="1" applyFill="1" applyBorder="1" applyAlignment="1">
      <alignment horizontal="distributed" vertical="center" wrapText="1"/>
    </xf>
    <xf numFmtId="179" fontId="2" fillId="0" borderId="56" xfId="2" applyNumberFormat="1" applyFont="1" applyFill="1" applyBorder="1" applyAlignment="1" applyProtection="1">
      <alignment vertical="center"/>
      <protection locked="0"/>
    </xf>
    <xf numFmtId="179" fontId="2" fillId="0" borderId="20" xfId="2" applyNumberFormat="1" applyFont="1" applyFill="1" applyBorder="1" applyAlignment="1" applyProtection="1">
      <alignment vertical="center"/>
    </xf>
    <xf numFmtId="179" fontId="2" fillId="0" borderId="34" xfId="2" applyNumberFormat="1" applyFont="1" applyFill="1" applyBorder="1" applyAlignment="1" applyProtection="1">
      <alignment vertical="center"/>
    </xf>
    <xf numFmtId="38" fontId="5" fillId="0" borderId="0" xfId="2" applyFont="1" applyFill="1" applyAlignment="1">
      <alignment vertical="center"/>
    </xf>
    <xf numFmtId="179" fontId="2" fillId="0" borderId="35" xfId="2" applyNumberFormat="1" applyFont="1" applyFill="1" applyBorder="1" applyAlignment="1">
      <alignment vertical="center"/>
    </xf>
    <xf numFmtId="179" fontId="2" fillId="0" borderId="30" xfId="2" applyNumberFormat="1" applyFont="1" applyFill="1" applyBorder="1" applyAlignment="1">
      <alignment vertical="center"/>
    </xf>
    <xf numFmtId="38" fontId="4" fillId="0" borderId="40" xfId="2" applyFont="1" applyFill="1" applyBorder="1" applyAlignment="1">
      <alignment horizontal="distributed" vertical="center" wrapText="1"/>
    </xf>
    <xf numFmtId="179" fontId="2" fillId="0" borderId="41" xfId="2" applyNumberFormat="1" applyFont="1" applyFill="1" applyBorder="1" applyAlignment="1">
      <alignment vertical="center"/>
    </xf>
    <xf numFmtId="179" fontId="2" fillId="0" borderId="17" xfId="2" applyNumberFormat="1" applyFont="1" applyFill="1" applyBorder="1" applyAlignment="1">
      <alignment vertical="center"/>
    </xf>
    <xf numFmtId="179" fontId="2" fillId="0" borderId="56" xfId="2" applyNumberFormat="1" applyFont="1" applyFill="1" applyBorder="1" applyAlignment="1">
      <alignment vertical="center"/>
    </xf>
    <xf numFmtId="179" fontId="2" fillId="0" borderId="20" xfId="2" applyNumberFormat="1" applyFont="1" applyFill="1" applyBorder="1" applyAlignment="1">
      <alignment vertical="center"/>
    </xf>
    <xf numFmtId="38" fontId="3" fillId="0" borderId="63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64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25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177" fontId="3" fillId="0" borderId="0" xfId="1" applyNumberFormat="1" applyFont="1" applyFill="1" applyAlignment="1">
      <alignment vertical="center"/>
    </xf>
    <xf numFmtId="0" fontId="3" fillId="0" borderId="4" xfId="0" applyFont="1" applyBorder="1" applyAlignment="1">
      <alignment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176" fontId="3" fillId="0" borderId="17" xfId="1" applyNumberFormat="1" applyFont="1" applyFill="1" applyBorder="1" applyAlignment="1" applyProtection="1">
      <alignment horizontal="center" vertical="center"/>
    </xf>
    <xf numFmtId="176" fontId="3" fillId="0" borderId="30" xfId="1" applyNumberFormat="1" applyFont="1" applyFill="1" applyBorder="1" applyAlignment="1" applyProtection="1">
      <alignment horizontal="center" vertical="center"/>
    </xf>
    <xf numFmtId="185" fontId="3" fillId="0" borderId="30" xfId="1" applyNumberFormat="1" applyFont="1" applyFill="1" applyBorder="1" applyAlignment="1" applyProtection="1">
      <alignment horizontal="center" vertical="center"/>
    </xf>
    <xf numFmtId="185" fontId="3" fillId="0" borderId="20" xfId="1" applyNumberFormat="1" applyFont="1" applyFill="1" applyBorder="1" applyAlignment="1" applyProtection="1">
      <alignment horizontal="center" vertical="top"/>
    </xf>
    <xf numFmtId="176" fontId="3" fillId="0" borderId="0" xfId="0" applyNumberFormat="1" applyFont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87" fontId="3" fillId="0" borderId="68" xfId="2" applyNumberFormat="1" applyFont="1" applyFill="1" applyBorder="1" applyAlignment="1">
      <alignment horizontal="center" vertical="center"/>
    </xf>
    <xf numFmtId="187" fontId="3" fillId="0" borderId="29" xfId="2" applyNumberFormat="1" applyFont="1" applyFill="1" applyBorder="1" applyAlignment="1">
      <alignment horizontal="center" vertical="center"/>
    </xf>
    <xf numFmtId="181" fontId="13" fillId="0" borderId="30" xfId="2" applyNumberFormat="1" applyFont="1" applyFill="1" applyBorder="1" applyAlignment="1" applyProtection="1">
      <alignment horizontal="center" vertical="top"/>
      <protection locked="0"/>
    </xf>
    <xf numFmtId="180" fontId="13" fillId="0" borderId="35" xfId="2" applyNumberFormat="1" applyFont="1" applyFill="1" applyBorder="1" applyAlignment="1" applyProtection="1">
      <alignment horizontal="center" vertical="center"/>
    </xf>
    <xf numFmtId="180" fontId="3" fillId="0" borderId="28" xfId="2" applyNumberFormat="1" applyFont="1" applyFill="1" applyBorder="1" applyAlignment="1" applyProtection="1">
      <alignment horizontal="center" vertical="center"/>
    </xf>
    <xf numFmtId="180" fontId="13" fillId="0" borderId="30" xfId="2" applyNumberFormat="1" applyFont="1" applyFill="1" applyBorder="1" applyAlignment="1" applyProtection="1">
      <alignment horizontal="center" vertical="center"/>
    </xf>
    <xf numFmtId="180" fontId="13" fillId="0" borderId="28" xfId="2" applyNumberFormat="1" applyFont="1" applyFill="1" applyBorder="1" applyAlignment="1" applyProtection="1">
      <alignment horizontal="center" vertical="center"/>
    </xf>
    <xf numFmtId="180" fontId="3" fillId="0" borderId="30" xfId="2" applyNumberFormat="1" applyFont="1" applyFill="1" applyBorder="1" applyAlignment="1" applyProtection="1">
      <alignment horizontal="center" vertical="center"/>
    </xf>
    <xf numFmtId="38" fontId="13" fillId="0" borderId="30" xfId="2" applyFont="1" applyFill="1" applyBorder="1" applyAlignment="1" applyProtection="1">
      <alignment horizontal="center" vertical="center"/>
    </xf>
    <xf numFmtId="181" fontId="13" fillId="0" borderId="20" xfId="2" applyNumberFormat="1" applyFont="1" applyFill="1" applyBorder="1" applyAlignment="1" applyProtection="1">
      <alignment horizontal="center" vertical="top"/>
      <protection locked="0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79" fontId="4" fillId="0" borderId="0" xfId="2" applyNumberFormat="1" applyFont="1" applyFill="1" applyBorder="1" applyAlignment="1" applyProtection="1">
      <alignment horizontal="right" vertical="center"/>
      <protection locked="0"/>
    </xf>
    <xf numFmtId="179" fontId="4" fillId="0" borderId="30" xfId="2" applyNumberFormat="1" applyFont="1" applyFill="1" applyBorder="1" applyAlignment="1" applyProtection="1">
      <alignment horizontal="right" vertical="center"/>
      <protection locked="0"/>
    </xf>
    <xf numFmtId="179" fontId="4" fillId="0" borderId="19" xfId="2" applyNumberFormat="1" applyFont="1" applyFill="1" applyBorder="1" applyAlignment="1" applyProtection="1">
      <alignment horizontal="right" vertical="center"/>
      <protection locked="0"/>
    </xf>
    <xf numFmtId="179" fontId="4" fillId="0" borderId="13" xfId="2" applyNumberFormat="1" applyFont="1" applyFill="1" applyBorder="1" applyAlignment="1" applyProtection="1">
      <alignment horizontal="right" vertical="center"/>
      <protection locked="0"/>
    </xf>
    <xf numFmtId="179" fontId="4" fillId="0" borderId="29" xfId="2" applyNumberFormat="1" applyFont="1" applyFill="1" applyBorder="1" applyAlignment="1" applyProtection="1">
      <alignment horizontal="right" vertical="center"/>
      <protection locked="0"/>
    </xf>
    <xf numFmtId="179" fontId="4" fillId="0" borderId="28" xfId="2" applyNumberFormat="1" applyFont="1" applyFill="1" applyBorder="1" applyAlignment="1" applyProtection="1">
      <alignment horizontal="right" vertical="center"/>
      <protection locked="0"/>
    </xf>
    <xf numFmtId="179" fontId="4" fillId="0" borderId="15" xfId="2" applyNumberFormat="1" applyFont="1" applyFill="1" applyBorder="1" applyAlignment="1" applyProtection="1">
      <alignment horizontal="right" vertical="center"/>
      <protection locked="0"/>
    </xf>
    <xf numFmtId="179" fontId="4" fillId="0" borderId="16" xfId="2" applyNumberFormat="1" applyFont="1" applyFill="1" applyBorder="1" applyAlignment="1" applyProtection="1">
      <alignment horizontal="right" vertical="center"/>
      <protection locked="0"/>
    </xf>
    <xf numFmtId="179" fontId="4" fillId="0" borderId="20" xfId="2" applyNumberFormat="1" applyFont="1" applyFill="1" applyBorder="1" applyAlignment="1" applyProtection="1">
      <alignment horizontal="right" vertical="center"/>
      <protection locked="0"/>
    </xf>
    <xf numFmtId="38" fontId="3" fillId="2" borderId="0" xfId="2" applyFont="1" applyFill="1" applyAlignment="1">
      <alignment vertical="center"/>
    </xf>
    <xf numFmtId="179" fontId="4" fillId="0" borderId="12" xfId="2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2" xfId="0" applyBorder="1" applyAlignment="1">
      <alignment vertical="center"/>
    </xf>
    <xf numFmtId="179" fontId="2" fillId="0" borderId="44" xfId="2" applyNumberFormat="1" applyFont="1" applyFill="1" applyBorder="1" applyAlignment="1" applyProtection="1">
      <alignment vertical="center"/>
    </xf>
    <xf numFmtId="0" fontId="3" fillId="0" borderId="31" xfId="0" applyFont="1" applyBorder="1" applyAlignment="1">
      <alignment horizontal="distributed" vertical="center" wrapText="1"/>
    </xf>
    <xf numFmtId="176" fontId="3" fillId="0" borderId="28" xfId="1" applyNumberFormat="1" applyFont="1" applyFill="1" applyBorder="1" applyAlignment="1" applyProtection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179" fontId="3" fillId="0" borderId="27" xfId="2" applyNumberFormat="1" applyFont="1" applyFill="1" applyBorder="1" applyAlignment="1">
      <alignment horizontal="center" vertical="center"/>
    </xf>
    <xf numFmtId="38" fontId="3" fillId="0" borderId="22" xfId="2" applyFont="1" applyFill="1" applyBorder="1" applyAlignment="1">
      <alignment horizontal="distributed" vertical="center"/>
    </xf>
    <xf numFmtId="38" fontId="3" fillId="0" borderId="14" xfId="2" applyFont="1" applyFill="1" applyBorder="1" applyAlignment="1">
      <alignment horizontal="distributed" vertical="center"/>
    </xf>
    <xf numFmtId="38" fontId="3" fillId="0" borderId="27" xfId="2" applyFont="1" applyFill="1" applyBorder="1" applyAlignment="1">
      <alignment horizontal="distributed" vertical="center"/>
    </xf>
    <xf numFmtId="38" fontId="3" fillId="0" borderId="48" xfId="2" applyFont="1" applyFill="1" applyBorder="1" applyAlignment="1">
      <alignment horizontal="center" vertical="center"/>
    </xf>
    <xf numFmtId="38" fontId="3" fillId="2" borderId="48" xfId="2" applyFont="1" applyFill="1" applyBorder="1" applyAlignment="1">
      <alignment vertical="center"/>
    </xf>
    <xf numFmtId="38" fontId="3" fillId="2" borderId="104" xfId="2" applyFont="1" applyFill="1" applyBorder="1" applyAlignment="1">
      <alignment horizontal="center" vertical="center"/>
    </xf>
    <xf numFmtId="38" fontId="16" fillId="2" borderId="48" xfId="2" applyFont="1" applyFill="1" applyBorder="1" applyAlignment="1">
      <alignment vertical="center"/>
    </xf>
    <xf numFmtId="38" fontId="16" fillId="4" borderId="48" xfId="2" applyFont="1" applyFill="1" applyBorder="1" applyAlignment="1">
      <alignment vertical="center"/>
    </xf>
    <xf numFmtId="38" fontId="16" fillId="4" borderId="104" xfId="2" applyFont="1" applyFill="1" applyBorder="1" applyAlignment="1">
      <alignment vertical="center"/>
    </xf>
    <xf numFmtId="38" fontId="16" fillId="4" borderId="108" xfId="2" applyFont="1" applyFill="1" applyBorder="1" applyAlignment="1">
      <alignment vertical="center"/>
    </xf>
    <xf numFmtId="179" fontId="2" fillId="0" borderId="24" xfId="2" applyNumberFormat="1" applyFont="1" applyFill="1" applyBorder="1" applyAlignment="1" applyProtection="1">
      <alignment vertical="center"/>
    </xf>
    <xf numFmtId="38" fontId="3" fillId="0" borderId="110" xfId="2" applyFont="1" applyFill="1" applyBorder="1" applyAlignment="1">
      <alignment vertical="center"/>
    </xf>
    <xf numFmtId="38" fontId="3" fillId="0" borderId="112" xfId="2" applyFont="1" applyFill="1" applyBorder="1" applyAlignment="1">
      <alignment vertical="center"/>
    </xf>
    <xf numFmtId="38" fontId="3" fillId="0" borderId="115" xfId="2" applyFont="1" applyFill="1" applyBorder="1" applyAlignment="1">
      <alignment vertical="center"/>
    </xf>
    <xf numFmtId="38" fontId="3" fillId="0" borderId="117" xfId="2" applyFont="1" applyFill="1" applyBorder="1" applyAlignment="1">
      <alignment vertical="center"/>
    </xf>
    <xf numFmtId="0" fontId="3" fillId="0" borderId="0" xfId="1" applyNumberFormat="1" applyFont="1" applyFill="1" applyAlignment="1">
      <alignment vertical="center"/>
    </xf>
    <xf numFmtId="180" fontId="3" fillId="0" borderId="30" xfId="1" applyNumberFormat="1" applyFont="1" applyFill="1" applyBorder="1" applyAlignment="1" applyProtection="1">
      <alignment horizontal="center" vertical="center"/>
    </xf>
    <xf numFmtId="179" fontId="4" fillId="0" borderId="28" xfId="0" applyNumberFormat="1" applyFont="1" applyBorder="1" applyAlignment="1">
      <alignment horizontal="right" vertical="center"/>
    </xf>
    <xf numFmtId="179" fontId="4" fillId="0" borderId="29" xfId="0" applyNumberFormat="1" applyFont="1" applyBorder="1" applyAlignment="1">
      <alignment horizontal="right" vertical="center"/>
    </xf>
    <xf numFmtId="179" fontId="4" fillId="0" borderId="15" xfId="0" applyNumberFormat="1" applyFont="1" applyBorder="1" applyAlignment="1">
      <alignment horizontal="right" vertical="center"/>
    </xf>
    <xf numFmtId="179" fontId="4" fillId="0" borderId="16" xfId="0" applyNumberFormat="1" applyFont="1" applyBorder="1" applyAlignment="1">
      <alignment horizontal="right" vertical="center"/>
    </xf>
    <xf numFmtId="179" fontId="4" fillId="0" borderId="17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9" fontId="4" fillId="0" borderId="19" xfId="0" applyNumberFormat="1" applyFont="1" applyBorder="1" applyAlignment="1">
      <alignment horizontal="right" vertical="center"/>
    </xf>
    <xf numFmtId="179" fontId="4" fillId="0" borderId="14" xfId="2" applyNumberFormat="1" applyFont="1" applyFill="1" applyBorder="1" applyAlignment="1" applyProtection="1">
      <alignment horizontal="right" vertical="center"/>
      <protection locked="0"/>
    </xf>
    <xf numFmtId="38" fontId="4" fillId="0" borderId="20" xfId="2" applyFont="1" applyFill="1" applyBorder="1" applyAlignment="1">
      <alignment horizontal="distributed" vertical="center"/>
    </xf>
    <xf numFmtId="38" fontId="14" fillId="0" borderId="0" xfId="2" applyFont="1" applyFill="1" applyAlignment="1">
      <alignment vertical="center"/>
    </xf>
    <xf numFmtId="38" fontId="14" fillId="0" borderId="110" xfId="2" applyFont="1" applyFill="1" applyBorder="1" applyAlignment="1">
      <alignment vertical="center"/>
    </xf>
    <xf numFmtId="38" fontId="14" fillId="0" borderId="112" xfId="2" applyFont="1" applyFill="1" applyBorder="1" applyAlignment="1">
      <alignment vertical="center"/>
    </xf>
    <xf numFmtId="38" fontId="14" fillId="0" borderId="115" xfId="2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38" fontId="3" fillId="0" borderId="48" xfId="2" applyFont="1" applyFill="1" applyBorder="1" applyAlignment="1">
      <alignment vertical="center" wrapText="1"/>
    </xf>
    <xf numFmtId="38" fontId="3" fillId="0" borderId="5" xfId="2" applyFont="1" applyFill="1" applyBorder="1" applyAlignment="1">
      <alignment horizontal="center" vertical="center" wrapText="1"/>
    </xf>
    <xf numFmtId="38" fontId="3" fillId="0" borderId="7" xfId="2" applyFont="1" applyFill="1" applyBorder="1" applyAlignment="1">
      <alignment horizontal="center" vertical="center" wrapText="1"/>
    </xf>
    <xf numFmtId="38" fontId="3" fillId="0" borderId="0" xfId="2" applyFont="1" applyFill="1" applyAlignment="1">
      <alignment horizontal="center" vertical="center"/>
    </xf>
    <xf numFmtId="38" fontId="14" fillId="0" borderId="118" xfId="2" applyFont="1" applyFill="1" applyBorder="1" applyAlignment="1">
      <alignment horizontal="center" vertical="center"/>
    </xf>
    <xf numFmtId="38" fontId="14" fillId="0" borderId="123" xfId="2" applyFont="1" applyFill="1" applyBorder="1" applyAlignment="1">
      <alignment horizontal="center" vertical="center"/>
    </xf>
    <xf numFmtId="38" fontId="3" fillId="0" borderId="123" xfId="2" applyFont="1" applyFill="1" applyBorder="1" applyAlignment="1">
      <alignment horizontal="center" vertical="center"/>
    </xf>
    <xf numFmtId="38" fontId="14" fillId="0" borderId="111" xfId="2" applyFont="1" applyFill="1" applyBorder="1" applyAlignment="1">
      <alignment horizontal="center" vertical="center"/>
    </xf>
    <xf numFmtId="38" fontId="14" fillId="0" borderId="38" xfId="2" applyFont="1" applyFill="1" applyBorder="1" applyAlignment="1">
      <alignment horizontal="center" vertical="center"/>
    </xf>
    <xf numFmtId="38" fontId="3" fillId="0" borderId="111" xfId="2" applyFont="1" applyFill="1" applyBorder="1" applyAlignment="1">
      <alignment horizontal="center" vertical="center"/>
    </xf>
    <xf numFmtId="38" fontId="3" fillId="0" borderId="38" xfId="2" applyFont="1" applyFill="1" applyBorder="1" applyAlignment="1">
      <alignment horizontal="center" vertical="center"/>
    </xf>
    <xf numFmtId="38" fontId="3" fillId="0" borderId="0" xfId="2" applyFont="1" applyFill="1" applyAlignment="1"/>
    <xf numFmtId="38" fontId="3" fillId="0" borderId="124" xfId="2" applyFont="1" applyFill="1" applyBorder="1" applyAlignment="1">
      <alignment vertical="center"/>
    </xf>
    <xf numFmtId="38" fontId="3" fillId="0" borderId="125" xfId="2" applyFont="1" applyFill="1" applyBorder="1" applyAlignment="1">
      <alignment vertical="center"/>
    </xf>
    <xf numFmtId="38" fontId="3" fillId="0" borderId="5" xfId="2" applyFont="1" applyFill="1" applyBorder="1" applyAlignment="1">
      <alignment horizontal="center" vertical="center" wrapText="1" shrinkToFit="1"/>
    </xf>
    <xf numFmtId="38" fontId="3" fillId="0" borderId="126" xfId="2" applyFont="1" applyFill="1" applyBorder="1" applyAlignment="1">
      <alignment horizontal="center" vertical="center" wrapText="1" shrinkToFit="1"/>
    </xf>
    <xf numFmtId="38" fontId="3" fillId="0" borderId="7" xfId="2" applyFont="1" applyFill="1" applyBorder="1" applyAlignment="1">
      <alignment horizontal="center" vertical="center" wrapText="1" shrinkToFit="1"/>
    </xf>
    <xf numFmtId="38" fontId="3" fillId="0" borderId="48" xfId="2" applyFont="1" applyFill="1" applyBorder="1" applyAlignment="1">
      <alignment horizontal="center" vertical="center" wrapText="1" shrinkToFit="1"/>
    </xf>
    <xf numFmtId="38" fontId="3" fillId="0" borderId="127" xfId="2" applyFont="1" applyFill="1" applyBorder="1" applyAlignment="1">
      <alignment horizontal="center" vertical="center" wrapText="1" shrinkToFit="1"/>
    </xf>
    <xf numFmtId="38" fontId="3" fillId="0" borderId="128" xfId="2" applyFont="1" applyFill="1" applyBorder="1" applyAlignment="1">
      <alignment horizontal="center" vertical="center" wrapText="1" shrinkToFit="1"/>
    </xf>
    <xf numFmtId="38" fontId="3" fillId="0" borderId="129" xfId="2" applyFont="1" applyFill="1" applyBorder="1" applyAlignment="1">
      <alignment horizontal="center" vertical="center" wrapText="1" shrinkToFit="1"/>
    </xf>
    <xf numFmtId="38" fontId="3" fillId="0" borderId="48" xfId="2" applyFont="1" applyFill="1" applyBorder="1" applyAlignment="1">
      <alignment horizontal="center" vertical="center" wrapText="1"/>
    </xf>
    <xf numFmtId="38" fontId="3" fillId="0" borderId="127" xfId="2" applyFont="1" applyFill="1" applyBorder="1" applyAlignment="1">
      <alignment horizontal="center" vertical="center" wrapText="1"/>
    </xf>
    <xf numFmtId="38" fontId="3" fillId="0" borderId="129" xfId="2" applyFont="1" applyFill="1" applyBorder="1" applyAlignment="1">
      <alignment horizontal="center" vertical="center" wrapText="1"/>
    </xf>
    <xf numFmtId="38" fontId="3" fillId="0" borderId="127" xfId="2" applyFont="1" applyFill="1" applyBorder="1" applyAlignment="1">
      <alignment horizontal="center" vertical="center"/>
    </xf>
    <xf numFmtId="38" fontId="3" fillId="0" borderId="128" xfId="2" applyFont="1" applyFill="1" applyBorder="1" applyAlignment="1">
      <alignment vertical="center"/>
    </xf>
    <xf numFmtId="38" fontId="3" fillId="0" borderId="129" xfId="2" applyFont="1" applyFill="1" applyBorder="1" applyAlignment="1">
      <alignment vertical="center"/>
    </xf>
    <xf numFmtId="38" fontId="3" fillId="0" borderId="126" xfId="2" applyFont="1" applyFill="1" applyBorder="1" applyAlignment="1">
      <alignment horizontal="center" vertical="center" wrapText="1"/>
    </xf>
    <xf numFmtId="38" fontId="3" fillId="0" borderId="128" xfId="2" applyFont="1" applyFill="1" applyBorder="1" applyAlignment="1">
      <alignment horizontal="center" vertical="center" wrapText="1"/>
    </xf>
    <xf numFmtId="38" fontId="3" fillId="0" borderId="5" xfId="2" applyFont="1" applyFill="1" applyBorder="1" applyAlignment="1">
      <alignment vertical="center" wrapText="1"/>
    </xf>
    <xf numFmtId="38" fontId="3" fillId="0" borderId="127" xfId="2" applyFont="1" applyFill="1" applyBorder="1" applyAlignment="1">
      <alignment vertical="center" wrapText="1"/>
    </xf>
    <xf numFmtId="38" fontId="3" fillId="0" borderId="128" xfId="2" applyFont="1" applyFill="1" applyBorder="1" applyAlignment="1">
      <alignment vertical="center" wrapText="1"/>
    </xf>
    <xf numFmtId="38" fontId="3" fillId="0" borderId="129" xfId="2" applyFont="1" applyFill="1" applyBorder="1" applyAlignment="1">
      <alignment vertical="center" wrapText="1"/>
    </xf>
    <xf numFmtId="38" fontId="3" fillId="0" borderId="6" xfId="2" applyFont="1" applyFill="1" applyBorder="1" applyAlignment="1">
      <alignment vertical="center" wrapText="1"/>
    </xf>
    <xf numFmtId="38" fontId="3" fillId="0" borderId="6" xfId="2" applyFont="1" applyFill="1" applyBorder="1" applyAlignment="1">
      <alignment horizontal="center" vertical="center"/>
    </xf>
    <xf numFmtId="38" fontId="3" fillId="0" borderId="29" xfId="2" applyFont="1" applyFill="1" applyBorder="1" applyAlignment="1">
      <alignment horizontal="center" vertical="center"/>
    </xf>
    <xf numFmtId="38" fontId="3" fillId="0" borderId="15" xfId="2" applyFont="1" applyFill="1" applyBorder="1" applyAlignment="1">
      <alignment horizontal="center" vertical="center"/>
    </xf>
    <xf numFmtId="179" fontId="0" fillId="0" borderId="27" xfId="2" applyNumberFormat="1" applyFont="1" applyFill="1" applyBorder="1" applyAlignment="1">
      <alignment horizontal="center" vertical="center"/>
    </xf>
    <xf numFmtId="176" fontId="0" fillId="0" borderId="30" xfId="1" applyNumberFormat="1" applyFont="1" applyFill="1" applyBorder="1" applyAlignment="1" applyProtection="1">
      <alignment horizontal="center" vertical="center"/>
    </xf>
    <xf numFmtId="177" fontId="0" fillId="0" borderId="0" xfId="1" applyNumberFormat="1" applyFont="1" applyFill="1" applyAlignment="1">
      <alignment vertical="center"/>
    </xf>
    <xf numFmtId="181" fontId="18" fillId="0" borderId="30" xfId="2" applyNumberFormat="1" applyFont="1" applyFill="1" applyBorder="1" applyAlignment="1" applyProtection="1">
      <alignment horizontal="center" vertical="top"/>
      <protection locked="0"/>
    </xf>
    <xf numFmtId="185" fontId="0" fillId="0" borderId="30" xfId="1" applyNumberFormat="1" applyFont="1" applyFill="1" applyBorder="1" applyAlignment="1" applyProtection="1">
      <alignment horizontal="center" vertical="center"/>
    </xf>
    <xf numFmtId="180" fontId="18" fillId="0" borderId="35" xfId="2" applyNumberFormat="1" applyFont="1" applyFill="1" applyBorder="1" applyAlignment="1" applyProtection="1">
      <alignment horizontal="center" vertical="center"/>
    </xf>
    <xf numFmtId="180" fontId="0" fillId="0" borderId="28" xfId="2" applyNumberFormat="1" applyFont="1" applyFill="1" applyBorder="1" applyAlignment="1" applyProtection="1">
      <alignment horizontal="center" vertical="center"/>
    </xf>
    <xf numFmtId="180" fontId="18" fillId="0" borderId="30" xfId="2" applyNumberFormat="1" applyFont="1" applyFill="1" applyBorder="1" applyAlignment="1" applyProtection="1">
      <alignment horizontal="center" vertical="center"/>
    </xf>
    <xf numFmtId="176" fontId="0" fillId="0" borderId="28" xfId="1" applyNumberFormat="1" applyFont="1" applyFill="1" applyBorder="1" applyAlignment="1" applyProtection="1">
      <alignment horizontal="center" vertical="center"/>
    </xf>
    <xf numFmtId="176" fontId="0" fillId="0" borderId="17" xfId="1" applyNumberFormat="1" applyFont="1" applyFill="1" applyBorder="1" applyAlignment="1" applyProtection="1">
      <alignment horizontal="center" vertical="center"/>
    </xf>
    <xf numFmtId="180" fontId="18" fillId="0" borderId="28" xfId="2" applyNumberFormat="1" applyFont="1" applyFill="1" applyBorder="1" applyAlignment="1" applyProtection="1">
      <alignment horizontal="center" vertical="center"/>
    </xf>
    <xf numFmtId="180" fontId="0" fillId="0" borderId="30" xfId="2" applyNumberFormat="1" applyFont="1" applyFill="1" applyBorder="1" applyAlignment="1" applyProtection="1">
      <alignment horizontal="center" vertical="center"/>
    </xf>
    <xf numFmtId="38" fontId="18" fillId="0" borderId="30" xfId="2" applyFont="1" applyFill="1" applyBorder="1" applyAlignment="1" applyProtection="1">
      <alignment horizontal="center" vertical="center"/>
    </xf>
    <xf numFmtId="181" fontId="18" fillId="0" borderId="20" xfId="2" applyNumberFormat="1" applyFont="1" applyFill="1" applyBorder="1" applyAlignment="1" applyProtection="1">
      <alignment horizontal="center" vertical="top"/>
      <protection locked="0"/>
    </xf>
    <xf numFmtId="185" fontId="0" fillId="0" borderId="20" xfId="1" applyNumberFormat="1" applyFont="1" applyFill="1" applyBorder="1" applyAlignment="1" applyProtection="1">
      <alignment horizontal="center" vertical="top"/>
    </xf>
    <xf numFmtId="0" fontId="0" fillId="0" borderId="4" xfId="0" applyBorder="1" applyAlignment="1">
      <alignment vertical="center"/>
    </xf>
    <xf numFmtId="49" fontId="0" fillId="0" borderId="0" xfId="1" applyNumberFormat="1" applyFont="1" applyFill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27" xfId="0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1" applyNumberFormat="1" applyFont="1" applyFill="1" applyAlignment="1">
      <alignment vertical="center"/>
    </xf>
    <xf numFmtId="0" fontId="0" fillId="0" borderId="61" xfId="0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9" fontId="5" fillId="0" borderId="0" xfId="2" applyNumberFormat="1" applyFont="1" applyFill="1" applyAlignment="1">
      <alignment vertical="center"/>
    </xf>
    <xf numFmtId="179" fontId="2" fillId="0" borderId="4" xfId="2" applyNumberFormat="1" applyFont="1" applyFill="1" applyBorder="1" applyAlignment="1">
      <alignment horizontal="center" vertical="center"/>
    </xf>
    <xf numFmtId="179" fontId="2" fillId="0" borderId="12" xfId="2" applyNumberFormat="1" applyFont="1" applyFill="1" applyBorder="1" applyAlignment="1">
      <alignment vertical="center"/>
    </xf>
    <xf numFmtId="179" fontId="2" fillId="0" borderId="13" xfId="2" applyNumberFormat="1" applyFont="1" applyFill="1" applyBorder="1" applyAlignment="1">
      <alignment vertical="center"/>
    </xf>
    <xf numFmtId="179" fontId="2" fillId="0" borderId="14" xfId="2" applyNumberFormat="1" applyFont="1" applyFill="1" applyBorder="1" applyAlignment="1">
      <alignment vertical="center"/>
    </xf>
    <xf numFmtId="179" fontId="2" fillId="0" borderId="13" xfId="2" applyNumberFormat="1" applyFont="1" applyFill="1" applyBorder="1" applyAlignment="1">
      <alignment horizontal="center" vertical="center"/>
    </xf>
    <xf numFmtId="179" fontId="2" fillId="0" borderId="15" xfId="2" applyNumberFormat="1" applyFont="1" applyFill="1" applyBorder="1" applyAlignment="1">
      <alignment vertical="center"/>
    </xf>
    <xf numFmtId="179" fontId="2" fillId="0" borderId="16" xfId="2" applyNumberFormat="1" applyFont="1" applyFill="1" applyBorder="1" applyAlignment="1">
      <alignment vertical="center"/>
    </xf>
    <xf numFmtId="179" fontId="2" fillId="0" borderId="18" xfId="2" applyNumberFormat="1" applyFont="1" applyFill="1" applyBorder="1" applyAlignment="1">
      <alignment vertical="center"/>
    </xf>
    <xf numFmtId="179" fontId="2" fillId="0" borderId="10" xfId="2" applyNumberFormat="1" applyFont="1" applyFill="1" applyBorder="1" applyAlignment="1">
      <alignment vertical="center"/>
    </xf>
    <xf numFmtId="179" fontId="2" fillId="0" borderId="19" xfId="2" applyNumberFormat="1" applyFont="1" applyFill="1" applyBorder="1" applyAlignment="1">
      <alignment vertical="center"/>
    </xf>
    <xf numFmtId="179" fontId="2" fillId="0" borderId="21" xfId="2" applyNumberFormat="1" applyFont="1" applyFill="1" applyBorder="1" applyAlignment="1">
      <alignment horizontal="center" vertical="center"/>
    </xf>
    <xf numFmtId="179" fontId="2" fillId="0" borderId="22" xfId="2" applyNumberFormat="1" applyFont="1" applyFill="1" applyBorder="1" applyAlignment="1">
      <alignment horizontal="center" vertical="center"/>
    </xf>
    <xf numFmtId="179" fontId="2" fillId="0" borderId="23" xfId="2" applyNumberFormat="1" applyFont="1" applyFill="1" applyBorder="1" applyAlignment="1">
      <alignment horizontal="center" vertical="center"/>
    </xf>
    <xf numFmtId="179" fontId="2" fillId="0" borderId="24" xfId="2" applyNumberFormat="1" applyFont="1" applyFill="1" applyBorder="1" applyAlignment="1">
      <alignment horizontal="center" vertical="center"/>
    </xf>
    <xf numFmtId="179" fontId="2" fillId="0" borderId="18" xfId="2" applyNumberFormat="1" applyFont="1" applyFill="1" applyBorder="1" applyAlignment="1">
      <alignment horizontal="center" vertical="center"/>
    </xf>
    <xf numFmtId="179" fontId="2" fillId="0" borderId="25" xfId="2" applyNumberFormat="1" applyFont="1" applyFill="1" applyBorder="1" applyAlignment="1">
      <alignment horizontal="center" vertical="center"/>
    </xf>
    <xf numFmtId="179" fontId="5" fillId="0" borderId="0" xfId="2" applyNumberFormat="1" applyFont="1" applyFill="1" applyAlignment="1">
      <alignment horizontal="center" vertical="center"/>
    </xf>
    <xf numFmtId="179" fontId="2" fillId="0" borderId="26" xfId="2" applyNumberFormat="1" applyFont="1" applyFill="1" applyBorder="1" applyAlignment="1">
      <alignment horizontal="right" vertical="center"/>
    </xf>
    <xf numFmtId="179" fontId="2" fillId="0" borderId="0" xfId="2" applyNumberFormat="1" applyFont="1" applyFill="1" applyBorder="1" applyAlignment="1">
      <alignment horizontal="right" vertical="center"/>
    </xf>
    <xf numFmtId="179" fontId="2" fillId="0" borderId="27" xfId="2" applyNumberFormat="1" applyFont="1" applyFill="1" applyBorder="1" applyAlignment="1">
      <alignment horizontal="right" vertical="center"/>
    </xf>
    <xf numFmtId="179" fontId="2" fillId="0" borderId="29" xfId="0" applyNumberFormat="1" applyFont="1" applyBorder="1" applyAlignment="1">
      <alignment horizontal="right" vertical="center"/>
    </xf>
    <xf numFmtId="179" fontId="2" fillId="0" borderId="28" xfId="0" applyNumberFormat="1" applyFont="1" applyBorder="1" applyAlignment="1">
      <alignment horizontal="right" vertical="center"/>
    </xf>
    <xf numFmtId="179" fontId="2" fillId="0" borderId="28" xfId="2" applyNumberFormat="1" applyFont="1" applyFill="1" applyBorder="1" applyAlignment="1">
      <alignment horizontal="right" vertical="center"/>
    </xf>
    <xf numFmtId="179" fontId="2" fillId="0" borderId="17" xfId="2" applyNumberFormat="1" applyFont="1" applyFill="1" applyBorder="1" applyAlignment="1">
      <alignment horizontal="center" vertical="center"/>
    </xf>
    <xf numFmtId="179" fontId="2" fillId="0" borderId="17" xfId="2" applyNumberFormat="1" applyFont="1" applyFill="1" applyBorder="1" applyAlignment="1">
      <alignment horizontal="right" vertical="center"/>
    </xf>
    <xf numFmtId="179" fontId="2" fillId="0" borderId="17" xfId="0" applyNumberFormat="1" applyFont="1" applyBorder="1" applyAlignment="1">
      <alignment horizontal="right" vertical="center"/>
    </xf>
    <xf numFmtId="179" fontId="2" fillId="0" borderId="17" xfId="2" applyNumberFormat="1" applyFont="1" applyFill="1" applyBorder="1" applyAlignment="1" applyProtection="1">
      <alignment horizontal="right" vertical="center"/>
      <protection locked="0"/>
    </xf>
    <xf numFmtId="179" fontId="2" fillId="0" borderId="0" xfId="2" applyNumberFormat="1" applyFont="1" applyFill="1" applyBorder="1" applyAlignment="1" applyProtection="1">
      <alignment horizontal="right" vertical="center"/>
      <protection locked="0"/>
    </xf>
    <xf numFmtId="179" fontId="2" fillId="0" borderId="30" xfId="2" applyNumberFormat="1" applyFont="1" applyFill="1" applyBorder="1" applyAlignment="1" applyProtection="1">
      <alignment horizontal="right" vertical="center"/>
      <protection locked="0"/>
    </xf>
    <xf numFmtId="179" fontId="2" fillId="0" borderId="26" xfId="2" applyNumberFormat="1" applyFont="1" applyFill="1" applyBorder="1" applyAlignment="1">
      <alignment horizontal="center" vertical="center"/>
    </xf>
    <xf numFmtId="179" fontId="2" fillId="0" borderId="12" xfId="2" applyNumberFormat="1" applyFont="1" applyFill="1" applyBorder="1" applyAlignment="1">
      <alignment horizontal="right" vertical="center"/>
    </xf>
    <xf numFmtId="179" fontId="2" fillId="0" borderId="13" xfId="2" applyNumberFormat="1" applyFont="1" applyFill="1" applyBorder="1" applyAlignment="1">
      <alignment horizontal="right" vertical="center"/>
    </xf>
    <xf numFmtId="179" fontId="2" fillId="0" borderId="14" xfId="2" applyNumberFormat="1" applyFont="1" applyFill="1" applyBorder="1" applyAlignment="1">
      <alignment horizontal="right" vertical="center"/>
    </xf>
    <xf numFmtId="179" fontId="2" fillId="0" borderId="15" xfId="0" applyNumberFormat="1" applyFont="1" applyBorder="1" applyAlignment="1">
      <alignment horizontal="right" vertical="center"/>
    </xf>
    <xf numFmtId="179" fontId="2" fillId="0" borderId="16" xfId="0" applyNumberFormat="1" applyFont="1" applyBorder="1" applyAlignment="1">
      <alignment horizontal="right" vertical="center"/>
    </xf>
    <xf numFmtId="179" fontId="2" fillId="0" borderId="16" xfId="2" applyNumberFormat="1" applyFont="1" applyFill="1" applyBorder="1" applyAlignment="1">
      <alignment horizontal="right" vertical="center"/>
    </xf>
    <xf numFmtId="179" fontId="2" fillId="0" borderId="19" xfId="2" applyNumberFormat="1" applyFont="1" applyFill="1" applyBorder="1" applyAlignment="1">
      <alignment horizontal="center" vertical="center"/>
    </xf>
    <xf numFmtId="179" fontId="2" fillId="0" borderId="19" xfId="0" applyNumberFormat="1" applyFont="1" applyBorder="1" applyAlignment="1">
      <alignment horizontal="right" vertical="center"/>
    </xf>
    <xf numFmtId="179" fontId="2" fillId="0" borderId="19" xfId="2" applyNumberFormat="1" applyFont="1" applyFill="1" applyBorder="1" applyAlignment="1">
      <alignment horizontal="right" vertical="center"/>
    </xf>
    <xf numFmtId="179" fontId="2" fillId="0" borderId="19" xfId="2" applyNumberFormat="1" applyFont="1" applyFill="1" applyBorder="1" applyAlignment="1" applyProtection="1">
      <alignment horizontal="right" vertical="center"/>
      <protection locked="0"/>
    </xf>
    <xf numFmtId="179" fontId="2" fillId="0" borderId="13" xfId="2" applyNumberFormat="1" applyFont="1" applyFill="1" applyBorder="1" applyAlignment="1" applyProtection="1">
      <alignment horizontal="right" vertical="center"/>
      <protection locked="0"/>
    </xf>
    <xf numFmtId="179" fontId="2" fillId="0" borderId="14" xfId="2" applyNumberFormat="1" applyFont="1" applyFill="1" applyBorder="1" applyAlignment="1" applyProtection="1">
      <alignment horizontal="right" vertical="center"/>
      <protection locked="0"/>
    </xf>
    <xf numFmtId="179" fontId="2" fillId="0" borderId="0" xfId="2" applyNumberFormat="1" applyFont="1" applyFill="1" applyBorder="1" applyAlignment="1">
      <alignment horizontal="center" vertical="center"/>
    </xf>
    <xf numFmtId="179" fontId="2" fillId="0" borderId="27" xfId="2" applyNumberFormat="1" applyFont="1" applyFill="1" applyBorder="1" applyAlignment="1">
      <alignment horizontal="center" vertical="center"/>
    </xf>
    <xf numFmtId="179" fontId="2" fillId="0" borderId="29" xfId="2" applyNumberFormat="1" applyFont="1" applyFill="1" applyBorder="1" applyAlignment="1">
      <alignment horizontal="center" vertical="center"/>
    </xf>
    <xf numFmtId="179" fontId="2" fillId="0" borderId="28" xfId="2" applyNumberFormat="1" applyFont="1" applyFill="1" applyBorder="1" applyAlignment="1">
      <alignment horizontal="center" vertical="center"/>
    </xf>
    <xf numFmtId="179" fontId="2" fillId="0" borderId="30" xfId="2" applyNumberFormat="1" applyFont="1" applyFill="1" applyBorder="1" applyAlignment="1">
      <alignment horizontal="center" vertical="center"/>
    </xf>
    <xf numFmtId="179" fontId="2" fillId="0" borderId="0" xfId="0" applyNumberFormat="1" applyFont="1" applyAlignment="1">
      <alignment horizontal="right" vertical="center"/>
    </xf>
    <xf numFmtId="179" fontId="2" fillId="0" borderId="29" xfId="2" applyNumberFormat="1" applyFont="1" applyFill="1" applyBorder="1" applyAlignment="1" applyProtection="1">
      <alignment horizontal="right" vertical="center"/>
      <protection locked="0"/>
    </xf>
    <xf numFmtId="179" fontId="2" fillId="0" borderId="28" xfId="2" applyNumberFormat="1" applyFont="1" applyFill="1" applyBorder="1" applyAlignment="1" applyProtection="1">
      <alignment horizontal="right" vertical="center"/>
      <protection locked="0"/>
    </xf>
    <xf numFmtId="179" fontId="19" fillId="0" borderId="0" xfId="2" applyNumberFormat="1" applyFont="1" applyFill="1" applyAlignment="1">
      <alignment vertical="center"/>
    </xf>
    <xf numFmtId="179" fontId="5" fillId="0" borderId="0" xfId="2" applyNumberFormat="1" applyFont="1" applyFill="1" applyBorder="1" applyAlignment="1">
      <alignment vertical="center"/>
    </xf>
    <xf numFmtId="179" fontId="2" fillId="0" borderId="15" xfId="2" applyNumberFormat="1" applyFont="1" applyFill="1" applyBorder="1" applyAlignment="1" applyProtection="1">
      <alignment horizontal="right" vertical="center"/>
      <protection locked="0"/>
    </xf>
    <xf numFmtId="179" fontId="2" fillId="0" borderId="16" xfId="2" applyNumberFormat="1" applyFont="1" applyFill="1" applyBorder="1" applyAlignment="1" applyProtection="1">
      <alignment horizontal="right" vertical="center"/>
      <protection locked="0"/>
    </xf>
    <xf numFmtId="179" fontId="2" fillId="0" borderId="20" xfId="2" applyNumberFormat="1" applyFont="1" applyFill="1" applyBorder="1" applyAlignment="1" applyProtection="1">
      <alignment horizontal="right" vertical="center"/>
      <protection locked="0"/>
    </xf>
    <xf numFmtId="179" fontId="5" fillId="0" borderId="13" xfId="2" applyNumberFormat="1" applyFont="1" applyFill="1" applyBorder="1" applyAlignment="1">
      <alignment vertical="center"/>
    </xf>
    <xf numFmtId="179" fontId="5" fillId="0" borderId="0" xfId="2" applyNumberFormat="1" applyFont="1" applyFill="1" applyBorder="1" applyAlignment="1">
      <alignment horizontal="center" vertical="center"/>
    </xf>
    <xf numFmtId="179" fontId="5" fillId="0" borderId="13" xfId="2" applyNumberFormat="1" applyFont="1" applyFill="1" applyBorder="1" applyAlignment="1">
      <alignment horizontal="center" vertical="center"/>
    </xf>
    <xf numFmtId="38" fontId="5" fillId="2" borderId="0" xfId="2" applyFont="1" applyFill="1" applyAlignment="1">
      <alignment vertical="center"/>
    </xf>
    <xf numFmtId="180" fontId="2" fillId="0" borderId="34" xfId="2" applyNumberFormat="1" applyFont="1" applyFill="1" applyBorder="1" applyAlignment="1">
      <alignment horizontal="right" vertical="center"/>
    </xf>
    <xf numFmtId="180" fontId="2" fillId="0" borderId="18" xfId="2" applyNumberFormat="1" applyFont="1" applyFill="1" applyBorder="1" applyAlignment="1">
      <alignment horizontal="right" vertical="center"/>
    </xf>
    <xf numFmtId="180" fontId="2" fillId="0" borderId="25" xfId="2" applyNumberFormat="1" applyFont="1" applyFill="1" applyBorder="1" applyAlignment="1">
      <alignment horizontal="right" vertical="center"/>
    </xf>
    <xf numFmtId="38" fontId="20" fillId="2" borderId="0" xfId="2" applyFont="1" applyFill="1" applyAlignment="1">
      <alignment vertical="center"/>
    </xf>
    <xf numFmtId="180" fontId="2" fillId="0" borderId="35" xfId="2" applyNumberFormat="1" applyFont="1" applyFill="1" applyBorder="1" applyAlignment="1">
      <alignment horizontal="right" vertical="center"/>
    </xf>
    <xf numFmtId="180" fontId="2" fillId="0" borderId="17" xfId="2" applyNumberFormat="1" applyFont="1" applyFill="1" applyBorder="1" applyAlignment="1">
      <alignment horizontal="right" vertical="center"/>
    </xf>
    <xf numFmtId="180" fontId="2" fillId="0" borderId="30" xfId="2" applyNumberFormat="1" applyFont="1" applyFill="1" applyBorder="1" applyAlignment="1">
      <alignment horizontal="right" vertical="center"/>
    </xf>
    <xf numFmtId="38" fontId="5" fillId="2" borderId="48" xfId="2" applyFont="1" applyFill="1" applyBorder="1" applyAlignment="1">
      <alignment vertical="center"/>
    </xf>
    <xf numFmtId="38" fontId="5" fillId="3" borderId="48" xfId="2" applyFont="1" applyFill="1" applyBorder="1" applyAlignment="1">
      <alignment vertical="center"/>
    </xf>
    <xf numFmtId="38" fontId="5" fillId="2" borderId="105" xfId="2" applyFont="1" applyFill="1" applyBorder="1" applyAlignment="1">
      <alignment horizontal="center" vertical="center"/>
    </xf>
    <xf numFmtId="180" fontId="2" fillId="0" borderId="45" xfId="2" applyNumberFormat="1" applyFont="1" applyFill="1" applyBorder="1" applyAlignment="1">
      <alignment horizontal="right" vertical="center"/>
    </xf>
    <xf numFmtId="180" fontId="2" fillId="0" borderId="37" xfId="2" applyNumberFormat="1" applyFont="1" applyFill="1" applyBorder="1" applyAlignment="1">
      <alignment horizontal="right" vertical="center"/>
    </xf>
    <xf numFmtId="180" fontId="2" fillId="0" borderId="38" xfId="2" applyNumberFormat="1" applyFont="1" applyFill="1" applyBorder="1" applyAlignment="1">
      <alignment horizontal="right" vertical="center"/>
    </xf>
    <xf numFmtId="180" fontId="2" fillId="0" borderId="119" xfId="2" applyNumberFormat="1" applyFont="1" applyFill="1" applyBorder="1" applyAlignment="1">
      <alignment horizontal="right" vertical="center"/>
    </xf>
    <xf numFmtId="38" fontId="20" fillId="2" borderId="48" xfId="2" applyFont="1" applyFill="1" applyBorder="1" applyAlignment="1">
      <alignment vertical="center"/>
    </xf>
    <xf numFmtId="38" fontId="20" fillId="4" borderId="0" xfId="2" applyFont="1" applyFill="1" applyBorder="1" applyAlignment="1">
      <alignment vertical="center"/>
    </xf>
    <xf numFmtId="38" fontId="5" fillId="2" borderId="106" xfId="2" applyFont="1" applyFill="1" applyBorder="1" applyAlignment="1">
      <alignment horizontal="right" vertical="center"/>
    </xf>
    <xf numFmtId="38" fontId="20" fillId="2" borderId="0" xfId="2" applyFont="1" applyFill="1" applyBorder="1" applyAlignment="1">
      <alignment vertical="center"/>
    </xf>
    <xf numFmtId="180" fontId="21" fillId="0" borderId="17" xfId="2" applyNumberFormat="1" applyFont="1" applyFill="1" applyBorder="1" applyAlignment="1">
      <alignment horizontal="right" vertical="center"/>
    </xf>
    <xf numFmtId="180" fontId="2" fillId="0" borderId="39" xfId="2" applyNumberFormat="1" applyFont="1" applyFill="1" applyBorder="1" applyAlignment="1">
      <alignment horizontal="right" vertical="center"/>
    </xf>
    <xf numFmtId="38" fontId="5" fillId="2" borderId="0" xfId="2" applyFont="1" applyFill="1" applyBorder="1" applyAlignment="1">
      <alignment vertical="center"/>
    </xf>
    <xf numFmtId="38" fontId="5" fillId="2" borderId="108" xfId="2" applyFont="1" applyFill="1" applyBorder="1" applyAlignment="1">
      <alignment vertical="center"/>
    </xf>
    <xf numFmtId="38" fontId="5" fillId="2" borderId="108" xfId="2" applyFont="1" applyFill="1" applyBorder="1" applyAlignment="1">
      <alignment horizontal="right" vertical="center"/>
    </xf>
    <xf numFmtId="180" fontId="2" fillId="0" borderId="41" xfId="2" applyNumberFormat="1" applyFont="1" applyFill="1" applyBorder="1" applyAlignment="1">
      <alignment horizontal="right" vertical="center"/>
    </xf>
    <xf numFmtId="180" fontId="2" fillId="0" borderId="42" xfId="2" applyNumberFormat="1" applyFont="1" applyFill="1" applyBorder="1" applyAlignment="1">
      <alignment horizontal="right" vertical="center"/>
    </xf>
    <xf numFmtId="180" fontId="21" fillId="0" borderId="42" xfId="2" applyNumberFormat="1" applyFont="1" applyFill="1" applyBorder="1" applyAlignment="1">
      <alignment horizontal="right" vertical="center"/>
    </xf>
    <xf numFmtId="180" fontId="2" fillId="0" borderId="43" xfId="2" applyNumberFormat="1" applyFont="1" applyFill="1" applyBorder="1" applyAlignment="1">
      <alignment horizontal="right" vertical="center"/>
    </xf>
    <xf numFmtId="38" fontId="5" fillId="2" borderId="105" xfId="2" applyFont="1" applyFill="1" applyBorder="1" applyAlignment="1">
      <alignment horizontal="right" vertical="center"/>
    </xf>
    <xf numFmtId="180" fontId="2" fillId="0" borderId="99" xfId="2" applyNumberFormat="1" applyFont="1" applyFill="1" applyBorder="1" applyAlignment="1">
      <alignment horizontal="right" vertical="center"/>
    </xf>
    <xf numFmtId="180" fontId="2" fillId="0" borderId="2" xfId="2" applyNumberFormat="1" applyFont="1" applyFill="1" applyBorder="1" applyAlignment="1">
      <alignment horizontal="right" vertical="center"/>
    </xf>
    <xf numFmtId="180" fontId="2" fillId="0" borderId="120" xfId="2" applyNumberFormat="1" applyFont="1" applyFill="1" applyBorder="1" applyAlignment="1">
      <alignment horizontal="right" vertical="center"/>
    </xf>
    <xf numFmtId="180" fontId="21" fillId="0" borderId="99" xfId="2" applyNumberFormat="1" applyFont="1" applyFill="1" applyBorder="1" applyAlignment="1">
      <alignment horizontal="right" vertical="center"/>
    </xf>
    <xf numFmtId="180" fontId="21" fillId="0" borderId="2" xfId="2" applyNumberFormat="1" applyFont="1" applyFill="1" applyBorder="1" applyAlignment="1">
      <alignment horizontal="right" vertical="center"/>
    </xf>
    <xf numFmtId="180" fontId="21" fillId="0" borderId="35" xfId="2" applyNumberFormat="1" applyFont="1" applyFill="1" applyBorder="1" applyAlignment="1">
      <alignment horizontal="right" vertical="center"/>
    </xf>
    <xf numFmtId="180" fontId="21" fillId="0" borderId="56" xfId="2" applyNumberFormat="1" applyFont="1" applyFill="1" applyBorder="1" applyAlignment="1">
      <alignment horizontal="right" vertical="center"/>
    </xf>
    <xf numFmtId="180" fontId="21" fillId="0" borderId="19" xfId="2" applyNumberFormat="1" applyFont="1" applyFill="1" applyBorder="1" applyAlignment="1">
      <alignment horizontal="right" vertical="center"/>
    </xf>
    <xf numFmtId="180" fontId="2" fillId="0" borderId="19" xfId="2" applyNumberFormat="1" applyFont="1" applyFill="1" applyBorder="1" applyAlignment="1">
      <alignment horizontal="right" vertical="center"/>
    </xf>
    <xf numFmtId="180" fontId="2" fillId="0" borderId="122" xfId="2" applyNumberFormat="1" applyFont="1" applyFill="1" applyBorder="1" applyAlignment="1">
      <alignment horizontal="right" vertical="center"/>
    </xf>
    <xf numFmtId="180" fontId="21" fillId="0" borderId="41" xfId="2" applyNumberFormat="1" applyFont="1" applyFill="1" applyBorder="1" applyAlignment="1">
      <alignment horizontal="right" vertical="center"/>
    </xf>
    <xf numFmtId="38" fontId="5" fillId="2" borderId="105" xfId="2" applyFont="1" applyFill="1" applyBorder="1" applyAlignment="1">
      <alignment vertical="center"/>
    </xf>
    <xf numFmtId="180" fontId="21" fillId="0" borderId="39" xfId="2" applyNumberFormat="1" applyFont="1" applyFill="1" applyBorder="1" applyAlignment="1">
      <alignment horizontal="right" vertical="center"/>
    </xf>
    <xf numFmtId="180" fontId="21" fillId="0" borderId="46" xfId="2" applyNumberFormat="1" applyFont="1" applyFill="1" applyBorder="1" applyAlignment="1">
      <alignment horizontal="right" vertical="center"/>
    </xf>
    <xf numFmtId="180" fontId="21" fillId="0" borderId="47" xfId="2" applyNumberFormat="1" applyFont="1" applyFill="1" applyBorder="1" applyAlignment="1">
      <alignment horizontal="right" vertical="center"/>
    </xf>
    <xf numFmtId="180" fontId="2" fillId="0" borderId="47" xfId="2" applyNumberFormat="1" applyFont="1" applyFill="1" applyBorder="1" applyAlignment="1">
      <alignment horizontal="right" vertical="center"/>
    </xf>
    <xf numFmtId="180" fontId="2" fillId="0" borderId="69" xfId="2" applyNumberFormat="1" applyFont="1" applyFill="1" applyBorder="1" applyAlignment="1">
      <alignment horizontal="right" vertical="center"/>
    </xf>
    <xf numFmtId="0" fontId="23" fillId="0" borderId="0" xfId="0" applyFont="1"/>
    <xf numFmtId="0" fontId="0" fillId="3" borderId="0" xfId="0" applyFill="1" applyAlignment="1">
      <alignment vertical="center"/>
    </xf>
    <xf numFmtId="187" fontId="23" fillId="0" borderId="0" xfId="0" applyNumberFormat="1" applyFont="1"/>
    <xf numFmtId="0" fontId="23" fillId="3" borderId="0" xfId="0" applyFont="1" applyFill="1"/>
    <xf numFmtId="191" fontId="23" fillId="3" borderId="0" xfId="0" applyNumberFormat="1" applyFont="1" applyFill="1"/>
    <xf numFmtId="191" fontId="23" fillId="0" borderId="0" xfId="0" applyNumberFormat="1" applyFont="1"/>
    <xf numFmtId="38" fontId="0" fillId="0" borderId="0" xfId="2" applyFont="1" applyFill="1" applyAlignment="1">
      <alignment vertical="center"/>
    </xf>
    <xf numFmtId="0" fontId="24" fillId="0" borderId="0" xfId="0" applyFont="1"/>
    <xf numFmtId="0" fontId="11" fillId="0" borderId="0" xfId="0" applyFont="1"/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0" xfId="0" applyFont="1" applyBorder="1" applyAlignment="1">
      <alignment horizontal="center" vertical="center"/>
    </xf>
    <xf numFmtId="0" fontId="3" fillId="0" borderId="90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9" fontId="2" fillId="0" borderId="28" xfId="2" applyNumberFormat="1" applyFont="1" applyFill="1" applyBorder="1" applyAlignment="1" applyProtection="1">
      <alignment vertical="center"/>
    </xf>
    <xf numFmtId="179" fontId="2" fillId="0" borderId="17" xfId="2" applyNumberFormat="1" applyFont="1" applyFill="1" applyBorder="1" applyAlignment="1" applyProtection="1">
      <alignment vertical="center"/>
    </xf>
    <xf numFmtId="179" fontId="2" fillId="0" borderId="16" xfId="2" applyNumberFormat="1" applyFont="1" applyFill="1" applyBorder="1" applyAlignment="1" applyProtection="1">
      <alignment vertical="center"/>
    </xf>
    <xf numFmtId="179" fontId="2" fillId="0" borderId="19" xfId="2" applyNumberFormat="1" applyFont="1" applyFill="1" applyBorder="1" applyAlignment="1" applyProtection="1">
      <alignment vertical="center"/>
    </xf>
    <xf numFmtId="179" fontId="2" fillId="0" borderId="17" xfId="2" applyNumberFormat="1" applyFont="1" applyFill="1" applyBorder="1" applyAlignment="1" applyProtection="1">
      <alignment vertical="center"/>
      <protection locked="0"/>
    </xf>
    <xf numFmtId="38" fontId="2" fillId="0" borderId="17" xfId="2" applyFont="1" applyFill="1" applyBorder="1" applyAlignment="1" applyProtection="1">
      <alignment vertical="center"/>
      <protection locked="0"/>
    </xf>
    <xf numFmtId="179" fontId="2" fillId="0" borderId="30" xfId="2" applyNumberFormat="1" applyFont="1" applyFill="1" applyBorder="1" applyAlignment="1" applyProtection="1">
      <alignment vertical="center"/>
      <protection locked="0"/>
    </xf>
    <xf numFmtId="38" fontId="20" fillId="0" borderId="0" xfId="2" applyFont="1" applyFill="1" applyAlignment="1">
      <alignment vertical="center"/>
    </xf>
    <xf numFmtId="179" fontId="2" fillId="0" borderId="41" xfId="2" applyNumberFormat="1" applyFont="1" applyFill="1" applyBorder="1" applyAlignment="1" applyProtection="1">
      <alignment vertical="center"/>
      <protection locked="0"/>
    </xf>
    <xf numFmtId="179" fontId="2" fillId="0" borderId="42" xfId="2" applyNumberFormat="1" applyFont="1" applyFill="1" applyBorder="1" applyAlignment="1" applyProtection="1">
      <alignment vertical="center"/>
      <protection locked="0"/>
    </xf>
    <xf numFmtId="179" fontId="2" fillId="0" borderId="40" xfId="2" applyNumberFormat="1" applyFont="1" applyFill="1" applyBorder="1" applyAlignment="1" applyProtection="1">
      <alignment vertical="center"/>
      <protection locked="0"/>
    </xf>
    <xf numFmtId="179" fontId="2" fillId="0" borderId="19" xfId="2" applyNumberFormat="1" applyFont="1" applyFill="1" applyBorder="1" applyAlignment="1" applyProtection="1">
      <alignment vertical="center"/>
      <protection locked="0"/>
    </xf>
    <xf numFmtId="179" fontId="2" fillId="0" borderId="20" xfId="2" applyNumberFormat="1" applyFont="1" applyFill="1" applyBorder="1" applyAlignment="1" applyProtection="1">
      <alignment vertical="center"/>
      <protection locked="0"/>
    </xf>
    <xf numFmtId="38" fontId="4" fillId="0" borderId="25" xfId="2" applyFont="1" applyFill="1" applyBorder="1" applyAlignment="1">
      <alignment horizontal="distributed" vertical="center"/>
    </xf>
    <xf numFmtId="180" fontId="5" fillId="0" borderId="4" xfId="2" applyNumberFormat="1" applyFont="1" applyFill="1" applyBorder="1" applyAlignment="1">
      <alignment horizontal="center" vertical="center"/>
    </xf>
    <xf numFmtId="180" fontId="5" fillId="0" borderId="25" xfId="2" applyNumberFormat="1" applyFont="1" applyFill="1" applyBorder="1" applyAlignment="1">
      <alignment horizontal="center" vertical="center"/>
    </xf>
    <xf numFmtId="180" fontId="5" fillId="0" borderId="21" xfId="2" applyNumberFormat="1" applyFont="1" applyFill="1" applyBorder="1" applyAlignment="1">
      <alignment horizontal="center" vertical="center"/>
    </xf>
    <xf numFmtId="180" fontId="5" fillId="0" borderId="18" xfId="2" applyNumberFormat="1" applyFont="1" applyFill="1" applyBorder="1" applyAlignment="1">
      <alignment horizontal="center" vertical="center"/>
    </xf>
    <xf numFmtId="180" fontId="5" fillId="0" borderId="22" xfId="2" applyNumberFormat="1" applyFont="1" applyFill="1" applyBorder="1" applyAlignment="1">
      <alignment horizontal="center" vertical="center"/>
    </xf>
    <xf numFmtId="181" fontId="19" fillId="0" borderId="12" xfId="2" applyNumberFormat="1" applyFont="1" applyFill="1" applyBorder="1" applyAlignment="1">
      <alignment horizontal="center" vertical="center"/>
    </xf>
    <xf numFmtId="181" fontId="19" fillId="0" borderId="20" xfId="2" applyNumberFormat="1" applyFont="1" applyFill="1" applyBorder="1" applyAlignment="1">
      <alignment horizontal="center" vertical="center"/>
    </xf>
    <xf numFmtId="181" fontId="19" fillId="0" borderId="13" xfId="2" applyNumberFormat="1" applyFont="1" applyFill="1" applyBorder="1" applyAlignment="1">
      <alignment horizontal="center" vertical="center"/>
    </xf>
    <xf numFmtId="181" fontId="19" fillId="0" borderId="19" xfId="2" applyNumberFormat="1" applyFont="1" applyFill="1" applyBorder="1" applyAlignment="1">
      <alignment horizontal="center" vertical="center"/>
    </xf>
    <xf numFmtId="181" fontId="19" fillId="0" borderId="14" xfId="2" applyNumberFormat="1" applyFont="1" applyFill="1" applyBorder="1" applyAlignment="1">
      <alignment horizontal="center" vertical="center"/>
    </xf>
    <xf numFmtId="180" fontId="19" fillId="0" borderId="26" xfId="2" applyNumberFormat="1" applyFont="1" applyFill="1" applyBorder="1" applyAlignment="1">
      <alignment horizontal="center" vertical="center"/>
    </xf>
    <xf numFmtId="180" fontId="19" fillId="0" borderId="30" xfId="2" applyNumberFormat="1" applyFont="1" applyFill="1" applyBorder="1" applyAlignment="1">
      <alignment horizontal="center" vertical="center"/>
    </xf>
    <xf numFmtId="180" fontId="19" fillId="0" borderId="0" xfId="2" applyNumberFormat="1" applyFont="1" applyFill="1" applyBorder="1" applyAlignment="1" applyProtection="1">
      <alignment horizontal="center" vertical="center"/>
      <protection locked="0"/>
    </xf>
    <xf numFmtId="180" fontId="19" fillId="0" borderId="17" xfId="2" applyNumberFormat="1" applyFont="1" applyFill="1" applyBorder="1" applyAlignment="1" applyProtection="1">
      <alignment horizontal="center" vertical="center"/>
      <protection locked="0"/>
    </xf>
    <xf numFmtId="180" fontId="19" fillId="0" borderId="27" xfId="2" applyNumberFormat="1" applyFont="1" applyFill="1" applyBorder="1" applyAlignment="1" applyProtection="1">
      <alignment horizontal="center" vertical="center"/>
      <protection locked="0"/>
    </xf>
    <xf numFmtId="181" fontId="19" fillId="0" borderId="26" xfId="2" applyNumberFormat="1" applyFont="1" applyFill="1" applyBorder="1" applyAlignment="1">
      <alignment horizontal="center" vertical="center"/>
    </xf>
    <xf numFmtId="181" fontId="19" fillId="0" borderId="30" xfId="2" applyNumberFormat="1" applyFont="1" applyFill="1" applyBorder="1" applyAlignment="1">
      <alignment horizontal="center" vertical="center"/>
    </xf>
    <xf numFmtId="181" fontId="19" fillId="0" borderId="0" xfId="2" applyNumberFormat="1" applyFont="1" applyFill="1" applyBorder="1" applyAlignment="1" applyProtection="1">
      <alignment horizontal="center" vertical="center"/>
      <protection locked="0"/>
    </xf>
    <xf numFmtId="181" fontId="19" fillId="0" borderId="17" xfId="2" applyNumberFormat="1" applyFont="1" applyFill="1" applyBorder="1" applyAlignment="1" applyProtection="1">
      <alignment horizontal="center" vertical="center"/>
      <protection locked="0"/>
    </xf>
    <xf numFmtId="181" fontId="19" fillId="0" borderId="27" xfId="2" applyNumberFormat="1" applyFont="1" applyFill="1" applyBorder="1" applyAlignment="1" applyProtection="1">
      <alignment horizontal="center" vertical="center"/>
      <protection locked="0"/>
    </xf>
    <xf numFmtId="180" fontId="19" fillId="0" borderId="63" xfId="2" applyNumberFormat="1" applyFont="1" applyFill="1" applyBorder="1" applyAlignment="1">
      <alignment horizontal="center" vertical="center"/>
    </xf>
    <xf numFmtId="180" fontId="19" fillId="0" borderId="44" xfId="2" applyNumberFormat="1" applyFont="1" applyFill="1" applyBorder="1" applyAlignment="1">
      <alignment horizontal="center" vertical="center"/>
    </xf>
    <xf numFmtId="180" fontId="19" fillId="0" borderId="1" xfId="2" applyNumberFormat="1" applyFont="1" applyFill="1" applyBorder="1" applyAlignment="1" applyProtection="1">
      <alignment horizontal="center" vertical="center"/>
      <protection locked="0"/>
    </xf>
    <xf numFmtId="180" fontId="19" fillId="0" borderId="2" xfId="2" applyNumberFormat="1" applyFont="1" applyFill="1" applyBorder="1" applyAlignment="1" applyProtection="1">
      <alignment horizontal="center" vertical="center"/>
      <protection locked="0"/>
    </xf>
    <xf numFmtId="180" fontId="19" fillId="0" borderId="64" xfId="2" applyNumberFormat="1" applyFont="1" applyFill="1" applyBorder="1" applyAlignment="1" applyProtection="1">
      <alignment horizontal="center" vertical="center"/>
      <protection locked="0"/>
    </xf>
    <xf numFmtId="181" fontId="19" fillId="0" borderId="65" xfId="2" applyNumberFormat="1" applyFont="1" applyFill="1" applyBorder="1" applyAlignment="1">
      <alignment horizontal="center" vertical="center"/>
    </xf>
    <xf numFmtId="181" fontId="19" fillId="0" borderId="40" xfId="2" applyNumberFormat="1" applyFont="1" applyFill="1" applyBorder="1" applyAlignment="1">
      <alignment horizontal="center" vertical="center"/>
    </xf>
    <xf numFmtId="181" fontId="19" fillId="0" borderId="66" xfId="2" applyNumberFormat="1" applyFont="1" applyFill="1" applyBorder="1" applyAlignment="1" applyProtection="1">
      <alignment horizontal="center" vertical="center"/>
      <protection locked="0"/>
    </xf>
    <xf numFmtId="181" fontId="19" fillId="0" borderId="42" xfId="2" applyNumberFormat="1" applyFont="1" applyFill="1" applyBorder="1" applyAlignment="1" applyProtection="1">
      <alignment horizontal="center" vertical="center"/>
      <protection locked="0"/>
    </xf>
    <xf numFmtId="181" fontId="19" fillId="0" borderId="67" xfId="2" applyNumberFormat="1" applyFont="1" applyFill="1" applyBorder="1" applyAlignment="1" applyProtection="1">
      <alignment horizontal="center" vertical="center"/>
      <protection locked="0"/>
    </xf>
    <xf numFmtId="181" fontId="19" fillId="0" borderId="13" xfId="2" applyNumberFormat="1" applyFont="1" applyFill="1" applyBorder="1" applyAlignment="1" applyProtection="1">
      <alignment horizontal="center" vertical="center"/>
      <protection locked="0"/>
    </xf>
    <xf numFmtId="181" fontId="19" fillId="0" borderId="19" xfId="2" applyNumberFormat="1" applyFont="1" applyFill="1" applyBorder="1" applyAlignment="1" applyProtection="1">
      <alignment horizontal="center" vertical="center"/>
      <protection locked="0"/>
    </xf>
    <xf numFmtId="181" fontId="19" fillId="0" borderId="14" xfId="2" applyNumberFormat="1" applyFont="1" applyFill="1" applyBorder="1" applyAlignment="1" applyProtection="1">
      <alignment horizontal="center" vertical="center"/>
      <protection locked="0"/>
    </xf>
    <xf numFmtId="38" fontId="5" fillId="0" borderId="0" xfId="2" applyFont="1" applyFill="1" applyAlignment="1">
      <alignment horizontal="center" vertical="center"/>
    </xf>
    <xf numFmtId="187" fontId="5" fillId="0" borderId="49" xfId="2" applyNumberFormat="1" applyFont="1" applyFill="1" applyBorder="1" applyAlignment="1">
      <alignment vertical="center"/>
    </xf>
    <xf numFmtId="187" fontId="5" fillId="0" borderId="50" xfId="2" applyNumberFormat="1" applyFont="1" applyFill="1" applyBorder="1" applyAlignment="1">
      <alignment vertical="center"/>
    </xf>
    <xf numFmtId="187" fontId="5" fillId="0" borderId="51" xfId="2" applyNumberFormat="1" applyFont="1" applyFill="1" applyBorder="1" applyAlignment="1">
      <alignment vertical="center"/>
    </xf>
    <xf numFmtId="187" fontId="5" fillId="0" borderId="52" xfId="2" applyNumberFormat="1" applyFont="1" applyFill="1" applyBorder="1" applyAlignment="1">
      <alignment vertical="center"/>
    </xf>
    <xf numFmtId="187" fontId="5" fillId="0" borderId="53" xfId="2" applyNumberFormat="1" applyFont="1" applyFill="1" applyBorder="1" applyAlignment="1">
      <alignment vertical="center"/>
    </xf>
    <xf numFmtId="187" fontId="5" fillId="0" borderId="54" xfId="2" applyNumberFormat="1" applyFont="1" applyFill="1" applyBorder="1" applyAlignment="1">
      <alignment vertical="center"/>
    </xf>
    <xf numFmtId="187" fontId="5" fillId="0" borderId="55" xfId="2" applyNumberFormat="1" applyFont="1" applyFill="1" applyBorder="1" applyAlignment="1">
      <alignment vertical="center"/>
    </xf>
    <xf numFmtId="187" fontId="5" fillId="0" borderId="3" xfId="2" applyNumberFormat="1" applyFont="1" applyFill="1" applyBorder="1" applyAlignment="1">
      <alignment vertical="center"/>
    </xf>
    <xf numFmtId="187" fontId="5" fillId="0" borderId="33" xfId="2" applyNumberFormat="1" applyFont="1" applyFill="1" applyBorder="1" applyAlignment="1">
      <alignment vertical="center"/>
    </xf>
    <xf numFmtId="38" fontId="19" fillId="3" borderId="38" xfId="2" applyFont="1" applyFill="1" applyBorder="1" applyAlignment="1">
      <alignment vertical="center"/>
    </xf>
    <xf numFmtId="38" fontId="19" fillId="3" borderId="111" xfId="2" applyFont="1" applyFill="1" applyBorder="1" applyAlignment="1">
      <alignment vertical="center"/>
    </xf>
    <xf numFmtId="38" fontId="19" fillId="0" borderId="0" xfId="2" applyFont="1" applyFill="1" applyAlignment="1">
      <alignment vertical="center"/>
    </xf>
    <xf numFmtId="38" fontId="19" fillId="3" borderId="47" xfId="2" applyFont="1" applyFill="1" applyBorder="1" applyAlignment="1">
      <alignment vertical="center"/>
    </xf>
    <xf numFmtId="38" fontId="19" fillId="3" borderId="114" xfId="2" applyFont="1" applyFill="1" applyBorder="1" applyAlignment="1">
      <alignment vertical="center"/>
    </xf>
    <xf numFmtId="187" fontId="19" fillId="0" borderId="53" xfId="2" applyNumberFormat="1" applyFont="1" applyFill="1" applyBorder="1" applyAlignment="1">
      <alignment vertical="center"/>
    </xf>
    <xf numFmtId="187" fontId="19" fillId="0" borderId="54" xfId="2" applyNumberFormat="1" applyFont="1" applyFill="1" applyBorder="1" applyAlignment="1">
      <alignment vertical="center"/>
    </xf>
    <xf numFmtId="38" fontId="5" fillId="3" borderId="17" xfId="2" applyFont="1" applyFill="1" applyBorder="1" applyAlignment="1">
      <alignment vertical="center"/>
    </xf>
    <xf numFmtId="38" fontId="19" fillId="3" borderId="116" xfId="2" applyFont="1" applyFill="1" applyBorder="1" applyAlignment="1">
      <alignment vertical="center"/>
    </xf>
    <xf numFmtId="38" fontId="19" fillId="3" borderId="17" xfId="2" applyFont="1" applyFill="1" applyBorder="1" applyAlignment="1">
      <alignment vertical="center"/>
    </xf>
    <xf numFmtId="187" fontId="19" fillId="0" borderId="3" xfId="2" applyNumberFormat="1" applyFont="1" applyFill="1" applyBorder="1" applyAlignment="1">
      <alignment vertical="center"/>
    </xf>
    <xf numFmtId="187" fontId="19" fillId="0" borderId="33" xfId="2" applyNumberFormat="1" applyFont="1" applyFill="1" applyBorder="1" applyAlignment="1">
      <alignment vertical="center"/>
    </xf>
    <xf numFmtId="38" fontId="5" fillId="3" borderId="47" xfId="2" applyFont="1" applyFill="1" applyBorder="1" applyAlignment="1">
      <alignment vertical="center"/>
    </xf>
    <xf numFmtId="38" fontId="5" fillId="0" borderId="117" xfId="2" applyFont="1" applyFill="1" applyBorder="1" applyAlignment="1">
      <alignment vertical="center"/>
    </xf>
    <xf numFmtId="38" fontId="19" fillId="0" borderId="117" xfId="2" applyFont="1" applyFill="1" applyBorder="1" applyAlignment="1">
      <alignment vertical="center"/>
    </xf>
    <xf numFmtId="38" fontId="19" fillId="0" borderId="113" xfId="2" applyFont="1" applyFill="1" applyBorder="1" applyAlignment="1">
      <alignment vertical="center"/>
    </xf>
    <xf numFmtId="187" fontId="5" fillId="3" borderId="38" xfId="0" applyNumberFormat="1" applyFont="1" applyFill="1" applyBorder="1" applyAlignment="1">
      <alignment vertical="center"/>
    </xf>
    <xf numFmtId="187" fontId="19" fillId="3" borderId="111" xfId="0" applyNumberFormat="1" applyFont="1" applyFill="1" applyBorder="1" applyAlignment="1">
      <alignment vertical="center"/>
    </xf>
    <xf numFmtId="187" fontId="5" fillId="3" borderId="47" xfId="2" applyNumberFormat="1" applyFont="1" applyFill="1" applyBorder="1" applyAlignment="1">
      <alignment vertical="center"/>
    </xf>
    <xf numFmtId="187" fontId="19" fillId="3" borderId="114" xfId="2" applyNumberFormat="1" applyFont="1" applyFill="1" applyBorder="1" applyAlignment="1">
      <alignment vertical="center"/>
    </xf>
    <xf numFmtId="187" fontId="5" fillId="3" borderId="17" xfId="2" applyNumberFormat="1" applyFont="1" applyFill="1" applyBorder="1" applyAlignment="1">
      <alignment vertical="center"/>
    </xf>
    <xf numFmtId="187" fontId="19" fillId="3" borderId="116" xfId="2" applyNumberFormat="1" applyFont="1" applyFill="1" applyBorder="1" applyAlignment="1">
      <alignment vertical="center"/>
    </xf>
    <xf numFmtId="38" fontId="5" fillId="0" borderId="48" xfId="2" applyFont="1" applyFill="1" applyBorder="1" applyAlignment="1">
      <alignment horizontal="center" vertical="center"/>
    </xf>
    <xf numFmtId="38" fontId="25" fillId="0" borderId="0" xfId="2" applyFont="1" applyFill="1" applyAlignment="1">
      <alignment vertical="center"/>
    </xf>
    <xf numFmtId="0" fontId="5" fillId="0" borderId="0" xfId="3">
      <alignment vertical="center"/>
    </xf>
    <xf numFmtId="38" fontId="5" fillId="0" borderId="12" xfId="2" applyFont="1" applyFill="1" applyBorder="1" applyAlignment="1">
      <alignment vertical="center"/>
    </xf>
    <xf numFmtId="38" fontId="5" fillId="0" borderId="26" xfId="2" applyFont="1" applyFill="1" applyBorder="1" applyAlignment="1">
      <alignment vertical="center"/>
    </xf>
    <xf numFmtId="178" fontId="5" fillId="0" borderId="28" xfId="2" applyNumberFormat="1" applyFont="1" applyFill="1" applyBorder="1" applyAlignment="1">
      <alignment horizontal="center" vertical="center"/>
    </xf>
    <xf numFmtId="38" fontId="5" fillId="0" borderId="21" xfId="2" applyFont="1" applyFill="1" applyBorder="1" applyAlignment="1">
      <alignment vertical="center"/>
    </xf>
    <xf numFmtId="178" fontId="5" fillId="0" borderId="24" xfId="2" applyNumberFormat="1" applyFont="1" applyFill="1" applyBorder="1" applyAlignment="1">
      <alignment horizontal="center" vertical="center"/>
    </xf>
    <xf numFmtId="38" fontId="5" fillId="0" borderId="23" xfId="2" applyFont="1" applyFill="1" applyBorder="1" applyAlignment="1">
      <alignment vertical="center"/>
    </xf>
    <xf numFmtId="178" fontId="5" fillId="0" borderId="22" xfId="2" applyNumberFormat="1" applyFont="1" applyFill="1" applyBorder="1" applyAlignment="1">
      <alignment horizontal="center" vertical="center"/>
    </xf>
    <xf numFmtId="38" fontId="5" fillId="0" borderId="48" xfId="2" applyFont="1" applyFill="1" applyBorder="1" applyAlignment="1">
      <alignment vertical="center"/>
    </xf>
    <xf numFmtId="38" fontId="5" fillId="3" borderId="48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vertical="center"/>
    </xf>
    <xf numFmtId="38" fontId="5" fillId="0" borderId="29" xfId="2" applyFont="1" applyFill="1" applyBorder="1" applyAlignment="1">
      <alignment vertical="center"/>
    </xf>
    <xf numFmtId="178" fontId="5" fillId="0" borderId="16" xfId="2" applyNumberFormat="1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178" fontId="5" fillId="0" borderId="14" xfId="2" applyNumberFormat="1" applyFont="1" applyFill="1" applyBorder="1" applyAlignment="1">
      <alignment horizontal="center" vertical="center"/>
    </xf>
    <xf numFmtId="38" fontId="5" fillId="0" borderId="124" xfId="2" applyFont="1" applyFill="1" applyBorder="1" applyAlignment="1">
      <alignment horizontal="center" vertical="center"/>
    </xf>
    <xf numFmtId="38" fontId="5" fillId="3" borderId="125" xfId="2" applyFont="1" applyFill="1" applyBorder="1" applyAlignment="1">
      <alignment horizontal="center" vertical="center"/>
    </xf>
    <xf numFmtId="38" fontId="5" fillId="0" borderId="125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22" fillId="0" borderId="0" xfId="2" applyFont="1" applyFill="1" applyAlignment="1">
      <alignment vertical="center"/>
    </xf>
    <xf numFmtId="38" fontId="22" fillId="0" borderId="0" xfId="2" applyFont="1" applyFill="1" applyAlignment="1">
      <alignment horizontal="right" vertical="center"/>
    </xf>
    <xf numFmtId="38" fontId="22" fillId="0" borderId="26" xfId="2" applyFont="1" applyFill="1" applyBorder="1" applyAlignment="1">
      <alignment horizontal="center" vertical="center" wrapText="1"/>
    </xf>
    <xf numFmtId="38" fontId="5" fillId="0" borderId="0" xfId="2" applyFont="1" applyFill="1" applyBorder="1" applyAlignment="1">
      <alignment vertical="center" wrapText="1"/>
    </xf>
    <xf numFmtId="180" fontId="22" fillId="0" borderId="5" xfId="2" applyNumberFormat="1" applyFont="1" applyFill="1" applyBorder="1" applyAlignment="1">
      <alignment vertical="center"/>
    </xf>
    <xf numFmtId="181" fontId="22" fillId="0" borderId="7" xfId="2" applyNumberFormat="1" applyFont="1" applyFill="1" applyBorder="1" applyAlignment="1">
      <alignment horizontal="center" vertical="center"/>
    </xf>
    <xf numFmtId="180" fontId="22" fillId="0" borderId="6" xfId="2" applyNumberFormat="1" applyFont="1" applyFill="1" applyBorder="1" applyAlignment="1">
      <alignment vertical="center"/>
    </xf>
    <xf numFmtId="181" fontId="22" fillId="0" borderId="6" xfId="2" applyNumberFormat="1" applyFont="1" applyFill="1" applyBorder="1" applyAlignment="1">
      <alignment horizontal="center" vertical="center"/>
    </xf>
    <xf numFmtId="180" fontId="22" fillId="0" borderId="8" xfId="2" applyNumberFormat="1" applyFont="1" applyFill="1" applyBorder="1" applyAlignment="1">
      <alignment vertical="center"/>
    </xf>
    <xf numFmtId="186" fontId="5" fillId="0" borderId="0" xfId="2" applyNumberFormat="1" applyFont="1" applyFill="1" applyAlignment="1">
      <alignment vertical="center"/>
    </xf>
    <xf numFmtId="38" fontId="5" fillId="0" borderId="48" xfId="2" applyFont="1" applyFill="1" applyBorder="1" applyAlignment="1">
      <alignment horizontal="center" vertical="center" shrinkToFit="1"/>
    </xf>
    <xf numFmtId="180" fontId="22" fillId="0" borderId="26" xfId="2" applyNumberFormat="1" applyFont="1" applyFill="1" applyBorder="1" applyAlignment="1">
      <alignment vertical="center"/>
    </xf>
    <xf numFmtId="181" fontId="22" fillId="0" borderId="27" xfId="2" applyNumberFormat="1" applyFont="1" applyFill="1" applyBorder="1" applyAlignment="1">
      <alignment horizontal="center" vertical="center"/>
    </xf>
    <xf numFmtId="181" fontId="22" fillId="0" borderId="24" xfId="2" applyNumberFormat="1" applyFont="1" applyFill="1" applyBorder="1" applyAlignment="1">
      <alignment horizontal="center" vertical="center"/>
    </xf>
    <xf numFmtId="180" fontId="22" fillId="0" borderId="23" xfId="2" applyNumberFormat="1" applyFont="1" applyFill="1" applyBorder="1" applyAlignment="1">
      <alignment vertical="center"/>
    </xf>
    <xf numFmtId="180" fontId="22" fillId="0" borderId="29" xfId="2" applyNumberFormat="1" applyFont="1" applyFill="1" applyBorder="1" applyAlignment="1">
      <alignment vertical="center"/>
    </xf>
    <xf numFmtId="38" fontId="22" fillId="0" borderId="0" xfId="0" applyNumberFormat="1" applyFont="1" applyAlignment="1">
      <alignment vertical="center"/>
    </xf>
    <xf numFmtId="38" fontId="22" fillId="0" borderId="23" xfId="2" applyFont="1" applyFill="1" applyBorder="1" applyAlignment="1">
      <alignment vertical="center"/>
    </xf>
    <xf numFmtId="181" fontId="22" fillId="0" borderId="22" xfId="2" applyNumberFormat="1" applyFont="1" applyFill="1" applyBorder="1" applyAlignment="1">
      <alignment horizontal="center" vertical="center"/>
    </xf>
    <xf numFmtId="181" fontId="22" fillId="0" borderId="0" xfId="2" applyNumberFormat="1" applyFont="1" applyFill="1" applyBorder="1" applyAlignment="1">
      <alignment horizontal="center" vertical="center"/>
    </xf>
    <xf numFmtId="38" fontId="5" fillId="3" borderId="5" xfId="2" applyFont="1" applyFill="1" applyBorder="1" applyAlignment="1">
      <alignment horizontal="center" vertical="center"/>
    </xf>
    <xf numFmtId="38" fontId="5" fillId="0" borderId="130" xfId="2" applyFont="1" applyFill="1" applyBorder="1" applyAlignment="1">
      <alignment horizontal="center" vertical="center"/>
    </xf>
    <xf numFmtId="38" fontId="5" fillId="3" borderId="7" xfId="2" applyFont="1" applyFill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131" xfId="2" applyFont="1" applyFill="1" applyBorder="1" applyAlignment="1">
      <alignment horizontal="center" vertical="center"/>
    </xf>
    <xf numFmtId="38" fontId="5" fillId="0" borderId="132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3" borderId="0" xfId="2" applyFont="1" applyFill="1" applyAlignment="1">
      <alignment vertical="center"/>
    </xf>
    <xf numFmtId="181" fontId="22" fillId="0" borderId="28" xfId="2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38" fontId="22" fillId="0" borderId="29" xfId="2" applyFont="1" applyFill="1" applyBorder="1" applyAlignment="1">
      <alignment vertical="center"/>
    </xf>
    <xf numFmtId="38" fontId="5" fillId="3" borderId="130" xfId="2" applyFont="1" applyFill="1" applyBorder="1" applyAlignment="1">
      <alignment horizontal="center" vertical="center"/>
    </xf>
    <xf numFmtId="38" fontId="5" fillId="3" borderId="132" xfId="2" applyFont="1" applyFill="1" applyBorder="1" applyAlignment="1">
      <alignment horizontal="center" vertical="center"/>
    </xf>
    <xf numFmtId="38" fontId="5" fillId="3" borderId="131" xfId="2" applyFont="1" applyFill="1" applyBorder="1" applyAlignment="1">
      <alignment horizontal="center" vertical="center"/>
    </xf>
    <xf numFmtId="180" fontId="22" fillId="0" borderId="12" xfId="2" applyNumberFormat="1" applyFont="1" applyFill="1" applyBorder="1" applyAlignment="1">
      <alignment vertical="center"/>
    </xf>
    <xf numFmtId="181" fontId="22" fillId="0" borderId="14" xfId="2" applyNumberFormat="1" applyFont="1" applyFill="1" applyBorder="1" applyAlignment="1">
      <alignment horizontal="center" vertical="center"/>
    </xf>
    <xf numFmtId="181" fontId="22" fillId="0" borderId="13" xfId="2" applyNumberFormat="1" applyFont="1" applyFill="1" applyBorder="1" applyAlignment="1">
      <alignment horizontal="center" vertical="center"/>
    </xf>
    <xf numFmtId="180" fontId="22" fillId="0" borderId="15" xfId="2" applyNumberFormat="1" applyFont="1" applyFill="1" applyBorder="1" applyAlignment="1">
      <alignment vertical="center"/>
    </xf>
    <xf numFmtId="181" fontId="22" fillId="0" borderId="16" xfId="2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38" fontId="22" fillId="0" borderId="15" xfId="2" applyFont="1" applyFill="1" applyBorder="1" applyAlignment="1">
      <alignment vertical="center"/>
    </xf>
    <xf numFmtId="187" fontId="22" fillId="0" borderId="0" xfId="2" applyNumberFormat="1" applyFont="1" applyFill="1" applyAlignment="1">
      <alignment vertical="center"/>
    </xf>
    <xf numFmtId="38" fontId="5" fillId="0" borderId="133" xfId="2" applyFont="1" applyFill="1" applyBorder="1" applyAlignment="1">
      <alignment horizontal="center" vertical="center"/>
    </xf>
    <xf numFmtId="38" fontId="5" fillId="0" borderId="134" xfId="2" applyFont="1" applyFill="1" applyBorder="1" applyAlignment="1">
      <alignment horizontal="center" vertical="center"/>
    </xf>
    <xf numFmtId="38" fontId="5" fillId="0" borderId="135" xfId="2" applyFont="1" applyFill="1" applyBorder="1" applyAlignment="1">
      <alignment horizontal="center" vertical="center"/>
    </xf>
    <xf numFmtId="38" fontId="5" fillId="0" borderId="136" xfId="2" applyFont="1" applyFill="1" applyBorder="1" applyAlignment="1">
      <alignment horizontal="center" vertical="center"/>
    </xf>
    <xf numFmtId="38" fontId="22" fillId="0" borderId="0" xfId="2" applyFont="1" applyFill="1" applyBorder="1" applyAlignment="1">
      <alignment horizontal="center" vertical="center" wrapText="1"/>
    </xf>
    <xf numFmtId="190" fontId="22" fillId="0" borderId="0" xfId="2" applyNumberFormat="1" applyFont="1" applyFill="1" applyBorder="1" applyAlignment="1">
      <alignment horizontal="center" vertical="center"/>
    </xf>
    <xf numFmtId="38" fontId="5" fillId="0" borderId="48" xfId="2" applyFont="1" applyFill="1" applyBorder="1" applyAlignment="1">
      <alignment horizontal="center" vertical="center" wrapText="1"/>
    </xf>
    <xf numFmtId="180" fontId="22" fillId="0" borderId="4" xfId="2" applyNumberFormat="1" applyFont="1" applyFill="1" applyBorder="1" applyAlignment="1">
      <alignment vertical="center"/>
    </xf>
    <xf numFmtId="38" fontId="5" fillId="3" borderId="5" xfId="2" applyFont="1" applyFill="1" applyBorder="1" applyAlignment="1">
      <alignment vertical="center"/>
    </xf>
    <xf numFmtId="38" fontId="5" fillId="0" borderId="131" xfId="2" applyFont="1" applyFill="1" applyBorder="1" applyAlignment="1">
      <alignment vertical="center"/>
    </xf>
    <xf numFmtId="38" fontId="5" fillId="0" borderId="132" xfId="2" applyFont="1" applyFill="1" applyBorder="1" applyAlignment="1">
      <alignment vertical="center"/>
    </xf>
    <xf numFmtId="38" fontId="5" fillId="3" borderId="6" xfId="2" applyFont="1" applyFill="1" applyBorder="1" applyAlignment="1">
      <alignment vertical="center"/>
    </xf>
    <xf numFmtId="38" fontId="5" fillId="3" borderId="131" xfId="2" applyFont="1" applyFill="1" applyBorder="1" applyAlignment="1">
      <alignment vertical="center"/>
    </xf>
    <xf numFmtId="38" fontId="5" fillId="3" borderId="132" xfId="2" applyFont="1" applyFill="1" applyBorder="1" applyAlignment="1">
      <alignment vertical="center"/>
    </xf>
    <xf numFmtId="38" fontId="5" fillId="0" borderId="7" xfId="2" applyFont="1" applyFill="1" applyBorder="1" applyAlignment="1">
      <alignment vertical="center"/>
    </xf>
    <xf numFmtId="38" fontId="5" fillId="0" borderId="5" xfId="2" applyFont="1" applyFill="1" applyBorder="1" applyAlignment="1">
      <alignment vertical="center"/>
    </xf>
    <xf numFmtId="38" fontId="5" fillId="0" borderId="134" xfId="2" applyFont="1" applyFill="1" applyBorder="1" applyAlignment="1">
      <alignment vertical="center"/>
    </xf>
    <xf numFmtId="38" fontId="5" fillId="0" borderId="136" xfId="2" applyFont="1" applyFill="1" applyBorder="1" applyAlignment="1">
      <alignment vertical="center"/>
    </xf>
    <xf numFmtId="38" fontId="5" fillId="3" borderId="136" xfId="2" applyFont="1" applyFill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38" fontId="5" fillId="0" borderId="135" xfId="2" applyFont="1" applyFill="1" applyBorder="1" applyAlignment="1">
      <alignment vertical="center"/>
    </xf>
    <xf numFmtId="0" fontId="27" fillId="0" borderId="0" xfId="0" applyFont="1" applyAlignment="1">
      <alignment vertical="center"/>
    </xf>
    <xf numFmtId="180" fontId="27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38" fontId="5" fillId="0" borderId="57" xfId="2" applyFont="1" applyFill="1" applyBorder="1" applyAlignment="1">
      <alignment vertical="center"/>
    </xf>
    <xf numFmtId="38" fontId="5" fillId="0" borderId="58" xfId="2" applyFont="1" applyFill="1" applyBorder="1" applyAlignment="1">
      <alignment vertical="center"/>
    </xf>
    <xf numFmtId="38" fontId="5" fillId="0" borderId="31" xfId="2" applyFont="1" applyFill="1" applyBorder="1" applyAlignment="1">
      <alignment vertical="center"/>
    </xf>
    <xf numFmtId="38" fontId="5" fillId="0" borderId="59" xfId="2" applyFont="1" applyFill="1" applyBorder="1" applyAlignment="1">
      <alignment vertical="center"/>
    </xf>
    <xf numFmtId="38" fontId="5" fillId="0" borderId="61" xfId="2" applyFont="1" applyFill="1" applyBorder="1" applyAlignment="1">
      <alignment vertical="center"/>
    </xf>
    <xf numFmtId="38" fontId="5" fillId="0" borderId="60" xfId="2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 wrapText="1"/>
    </xf>
    <xf numFmtId="38" fontId="13" fillId="0" borderId="35" xfId="2" applyFont="1" applyFill="1" applyBorder="1" applyAlignment="1" applyProtection="1">
      <alignment horizontal="center" vertical="center"/>
    </xf>
    <xf numFmtId="38" fontId="3" fillId="0" borderId="17" xfId="2" applyFont="1" applyFill="1" applyBorder="1" applyAlignment="1" applyProtection="1">
      <alignment horizontal="center" vertical="center"/>
      <protection locked="0"/>
    </xf>
    <xf numFmtId="176" fontId="3" fillId="0" borderId="28" xfId="1" applyNumberFormat="1" applyFont="1" applyFill="1" applyBorder="1" applyAlignment="1" applyProtection="1">
      <alignment horizontal="center" vertical="center"/>
    </xf>
    <xf numFmtId="182" fontId="3" fillId="0" borderId="17" xfId="1" applyNumberFormat="1" applyFont="1" applyFill="1" applyBorder="1" applyAlignment="1" applyProtection="1">
      <alignment horizontal="center" vertical="center"/>
    </xf>
    <xf numFmtId="182" fontId="3" fillId="0" borderId="19" xfId="1" applyNumberFormat="1" applyFont="1" applyFill="1" applyBorder="1" applyAlignment="1" applyProtection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187" fontId="3" fillId="0" borderId="21" xfId="0" applyNumberFormat="1" applyFont="1" applyBorder="1" applyAlignment="1">
      <alignment horizontal="center" vertical="center"/>
    </xf>
    <xf numFmtId="187" fontId="3" fillId="0" borderId="13" xfId="0" applyNumberFormat="1" applyFont="1" applyBorder="1" applyAlignment="1">
      <alignment horizontal="center" vertical="center"/>
    </xf>
    <xf numFmtId="176" fontId="3" fillId="0" borderId="21" xfId="1" applyNumberFormat="1" applyFont="1" applyFill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180" fontId="13" fillId="0" borderId="35" xfId="2" applyNumberFormat="1" applyFont="1" applyFill="1" applyBorder="1" applyAlignment="1" applyProtection="1">
      <alignment horizontal="center" vertical="center"/>
    </xf>
    <xf numFmtId="180" fontId="13" fillId="0" borderId="56" xfId="2" applyNumberFormat="1" applyFont="1" applyFill="1" applyBorder="1" applyAlignment="1" applyProtection="1">
      <alignment horizontal="center" vertical="center"/>
    </xf>
    <xf numFmtId="180" fontId="13" fillId="0" borderId="17" xfId="2" applyNumberFormat="1" applyFont="1" applyFill="1" applyBorder="1" applyAlignment="1" applyProtection="1">
      <alignment horizontal="center" vertical="center"/>
    </xf>
    <xf numFmtId="180" fontId="13" fillId="0" borderId="19" xfId="2" applyNumberFormat="1" applyFont="1" applyFill="1" applyBorder="1" applyAlignment="1" applyProtection="1">
      <alignment horizontal="center" vertical="center"/>
    </xf>
    <xf numFmtId="182" fontId="3" fillId="0" borderId="28" xfId="1" applyNumberFormat="1" applyFont="1" applyFill="1" applyBorder="1" applyAlignment="1" applyProtection="1">
      <alignment horizontal="center" vertical="center"/>
    </xf>
    <xf numFmtId="182" fontId="3" fillId="0" borderId="16" xfId="1" applyNumberFormat="1" applyFont="1" applyFill="1" applyBorder="1" applyAlignment="1" applyProtection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38" fontId="13" fillId="0" borderId="12" xfId="2" applyFont="1" applyFill="1" applyBorder="1" applyAlignment="1">
      <alignment horizontal="center" vertical="center"/>
    </xf>
    <xf numFmtId="38" fontId="13" fillId="0" borderId="14" xfId="2" applyFont="1" applyFill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88" fontId="13" fillId="0" borderId="12" xfId="0" quotePrefix="1" applyNumberFormat="1" applyFont="1" applyBorder="1" applyAlignment="1">
      <alignment horizontal="center" vertical="center"/>
    </xf>
    <xf numFmtId="188" fontId="13" fillId="0" borderId="14" xfId="0" quotePrefix="1" applyNumberFormat="1" applyFont="1" applyBorder="1" applyAlignment="1">
      <alignment horizontal="center" vertical="center"/>
    </xf>
    <xf numFmtId="183" fontId="3" fillId="0" borderId="12" xfId="0" applyNumberFormat="1" applyFont="1" applyBorder="1" applyAlignment="1">
      <alignment horizontal="center" vertical="center"/>
    </xf>
    <xf numFmtId="183" fontId="3" fillId="0" borderId="14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8" fontId="3" fillId="0" borderId="4" xfId="2" applyFont="1" applyFill="1" applyBorder="1" applyAlignment="1">
      <alignment horizontal="center" vertical="center"/>
    </xf>
    <xf numFmtId="38" fontId="3" fillId="0" borderId="22" xfId="2" applyFont="1" applyFill="1" applyBorder="1" applyAlignment="1">
      <alignment horizontal="center" vertical="center"/>
    </xf>
    <xf numFmtId="188" fontId="3" fillId="0" borderId="12" xfId="0" quotePrefix="1" applyNumberFormat="1" applyFont="1" applyBorder="1" applyAlignment="1">
      <alignment horizontal="center" vertical="center"/>
    </xf>
    <xf numFmtId="188" fontId="3" fillId="0" borderId="14" xfId="0" quotePrefix="1" applyNumberFormat="1" applyFont="1" applyBorder="1" applyAlignment="1">
      <alignment horizontal="center" vertical="center"/>
    </xf>
    <xf numFmtId="188" fontId="3" fillId="0" borderId="65" xfId="0" quotePrefix="1" applyNumberFormat="1" applyFont="1" applyBorder="1" applyAlignment="1">
      <alignment horizontal="center" vertical="center"/>
    </xf>
    <xf numFmtId="188" fontId="3" fillId="0" borderId="67" xfId="0" quotePrefix="1" applyNumberFormat="1" applyFont="1" applyBorder="1" applyAlignment="1">
      <alignment horizontal="center" vertical="center"/>
    </xf>
    <xf numFmtId="184" fontId="3" fillId="0" borderId="26" xfId="0" applyNumberFormat="1" applyFont="1" applyBorder="1" applyAlignment="1">
      <alignment horizontal="center" vertical="center"/>
    </xf>
    <xf numFmtId="184" fontId="3" fillId="0" borderId="27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76" fontId="3" fillId="0" borderId="71" xfId="0" applyNumberFormat="1" applyFont="1" applyBorder="1" applyAlignment="1">
      <alignment horizontal="center" vertical="center"/>
    </xf>
    <xf numFmtId="176" fontId="3" fillId="0" borderId="72" xfId="0" applyNumberFormat="1" applyFont="1" applyBorder="1" applyAlignment="1">
      <alignment horizontal="center"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189" fontId="3" fillId="0" borderId="12" xfId="0" applyNumberFormat="1" applyFont="1" applyBorder="1" applyAlignment="1">
      <alignment horizontal="center" vertical="center"/>
    </xf>
    <xf numFmtId="189" fontId="3" fillId="0" borderId="14" xfId="0" applyNumberFormat="1" applyFont="1" applyBorder="1" applyAlignment="1">
      <alignment horizontal="center" vertical="center"/>
    </xf>
    <xf numFmtId="179" fontId="4" fillId="0" borderId="73" xfId="2" quotePrefix="1" applyNumberFormat="1" applyFont="1" applyFill="1" applyBorder="1" applyAlignment="1">
      <alignment horizontal="left" vertical="center" wrapText="1"/>
    </xf>
    <xf numFmtId="179" fontId="4" fillId="0" borderId="73" xfId="2" applyNumberFormat="1" applyFont="1" applyFill="1" applyBorder="1" applyAlignment="1">
      <alignment vertical="center" wrapText="1"/>
    </xf>
    <xf numFmtId="179" fontId="4" fillId="0" borderId="62" xfId="2" applyNumberFormat="1" applyFont="1" applyFill="1" applyBorder="1" applyAlignment="1">
      <alignment vertical="center" wrapText="1"/>
    </xf>
    <xf numFmtId="179" fontId="4" fillId="0" borderId="48" xfId="2" applyNumberFormat="1" applyFont="1" applyFill="1" applyBorder="1" applyAlignment="1">
      <alignment horizontal="center" vertical="center"/>
    </xf>
    <xf numFmtId="179" fontId="4" fillId="0" borderId="70" xfId="2" applyNumberFormat="1" applyFont="1" applyFill="1" applyBorder="1" applyAlignment="1">
      <alignment horizontal="center" vertical="center"/>
    </xf>
    <xf numFmtId="179" fontId="4" fillId="0" borderId="74" xfId="2" applyNumberFormat="1" applyFont="1" applyFill="1" applyBorder="1" applyAlignment="1">
      <alignment horizontal="center" vertical="center"/>
    </xf>
    <xf numFmtId="179" fontId="4" fillId="0" borderId="50" xfId="2" applyNumberFormat="1" applyFont="1" applyFill="1" applyBorder="1" applyAlignment="1">
      <alignment horizontal="center" vertical="center"/>
    </xf>
    <xf numFmtId="179" fontId="4" fillId="0" borderId="75" xfId="2" applyNumberFormat="1" applyFont="1" applyFill="1" applyBorder="1" applyAlignment="1">
      <alignment horizontal="center" vertical="center"/>
    </xf>
    <xf numFmtId="179" fontId="4" fillId="0" borderId="51" xfId="2" applyNumberFormat="1" applyFont="1" applyFill="1" applyBorder="1" applyAlignment="1">
      <alignment horizontal="center" vertical="center"/>
    </xf>
    <xf numFmtId="179" fontId="4" fillId="0" borderId="76" xfId="2" applyNumberFormat="1" applyFont="1" applyFill="1" applyBorder="1" applyAlignment="1">
      <alignment horizontal="center" vertical="center"/>
    </xf>
    <xf numFmtId="179" fontId="4" fillId="0" borderId="53" xfId="2" applyNumberFormat="1" applyFont="1" applyFill="1" applyBorder="1" applyAlignment="1">
      <alignment horizontal="center" vertical="center"/>
    </xf>
    <xf numFmtId="179" fontId="4" fillId="0" borderId="77" xfId="2" applyNumberFormat="1" applyFont="1" applyFill="1" applyBorder="1" applyAlignment="1">
      <alignment horizontal="center" vertical="center"/>
    </xf>
    <xf numFmtId="179" fontId="4" fillId="0" borderId="53" xfId="2" applyNumberFormat="1" applyFont="1" applyFill="1" applyBorder="1" applyAlignment="1">
      <alignment horizontal="center" vertical="center" wrapText="1"/>
    </xf>
    <xf numFmtId="179" fontId="4" fillId="0" borderId="2" xfId="2" applyNumberFormat="1" applyFont="1" applyFill="1" applyBorder="1" applyAlignment="1">
      <alignment horizontal="center" vertical="center" wrapText="1"/>
    </xf>
    <xf numFmtId="179" fontId="4" fillId="0" borderId="76" xfId="2" applyNumberFormat="1" applyFont="1" applyFill="1" applyBorder="1" applyAlignment="1">
      <alignment horizontal="center" vertical="center" wrapText="1"/>
    </xf>
    <xf numFmtId="179" fontId="4" fillId="0" borderId="78" xfId="2" applyNumberFormat="1" applyFont="1" applyFill="1" applyBorder="1" applyAlignment="1">
      <alignment horizontal="center" vertical="center" wrapText="1"/>
    </xf>
    <xf numFmtId="179" fontId="4" fillId="0" borderId="76" xfId="2" quotePrefix="1" applyNumberFormat="1" applyFont="1" applyFill="1" applyBorder="1" applyAlignment="1">
      <alignment horizontal="center" vertical="center" wrapText="1"/>
    </xf>
    <xf numFmtId="179" fontId="4" fillId="0" borderId="54" xfId="2" applyNumberFormat="1" applyFont="1" applyFill="1" applyBorder="1" applyAlignment="1">
      <alignment horizontal="center" vertical="center" wrapText="1"/>
    </xf>
    <xf numFmtId="179" fontId="4" fillId="0" borderId="78" xfId="2" applyNumberFormat="1" applyFont="1" applyFill="1" applyBorder="1" applyAlignment="1">
      <alignment horizontal="center" vertical="center"/>
    </xf>
    <xf numFmtId="179" fontId="4" fillId="0" borderId="79" xfId="2" applyNumberFormat="1" applyFont="1" applyFill="1" applyBorder="1" applyAlignment="1">
      <alignment horizontal="center" vertical="center"/>
    </xf>
    <xf numFmtId="179" fontId="4" fillId="0" borderId="77" xfId="2" applyNumberFormat="1" applyFont="1" applyFill="1" applyBorder="1" applyAlignment="1">
      <alignment horizontal="center" vertical="center" wrapText="1"/>
    </xf>
    <xf numFmtId="179" fontId="4" fillId="0" borderId="53" xfId="2" applyNumberFormat="1" applyFont="1" applyFill="1" applyBorder="1" applyAlignment="1">
      <alignment horizontal="center" vertical="center" textRotation="255"/>
    </xf>
    <xf numFmtId="179" fontId="4" fillId="0" borderId="3" xfId="2" applyNumberFormat="1" applyFont="1" applyFill="1" applyBorder="1" applyAlignment="1">
      <alignment horizontal="center" vertical="center" textRotation="255"/>
    </xf>
    <xf numFmtId="179" fontId="4" fillId="0" borderId="2" xfId="2" applyNumberFormat="1" applyFont="1" applyFill="1" applyBorder="1" applyAlignment="1">
      <alignment horizontal="center" vertical="center" textRotation="255"/>
    </xf>
    <xf numFmtId="179" fontId="4" fillId="0" borderId="80" xfId="2" applyNumberFormat="1" applyFont="1" applyFill="1" applyBorder="1" applyAlignment="1">
      <alignment horizontal="center" vertical="center" textRotation="255"/>
    </xf>
    <xf numFmtId="179" fontId="4" fillId="0" borderId="1" xfId="2" applyNumberFormat="1" applyFont="1" applyFill="1" applyBorder="1" applyAlignment="1">
      <alignment horizontal="center" vertical="center" textRotation="255"/>
    </xf>
    <xf numFmtId="179" fontId="4" fillId="0" borderId="54" xfId="2" applyNumberFormat="1" applyFont="1" applyFill="1" applyBorder="1" applyAlignment="1">
      <alignment horizontal="center" vertical="center" textRotation="255"/>
    </xf>
    <xf numFmtId="179" fontId="4" fillId="0" borderId="44" xfId="2" applyNumberFormat="1" applyFont="1" applyFill="1" applyBorder="1" applyAlignment="1">
      <alignment horizontal="center" vertical="center" textRotation="255"/>
    </xf>
    <xf numFmtId="38" fontId="18" fillId="0" borderId="35" xfId="2" applyFont="1" applyFill="1" applyBorder="1" applyAlignment="1" applyProtection="1">
      <alignment horizontal="center" vertical="center"/>
    </xf>
    <xf numFmtId="38" fontId="0" fillId="0" borderId="17" xfId="2" applyFont="1" applyFill="1" applyBorder="1" applyAlignment="1" applyProtection="1">
      <alignment horizontal="center" vertical="center"/>
      <protection locked="0"/>
    </xf>
    <xf numFmtId="176" fontId="0" fillId="0" borderId="28" xfId="1" applyNumberFormat="1" applyFont="1" applyFill="1" applyBorder="1" applyAlignment="1" applyProtection="1">
      <alignment horizontal="center" vertical="center"/>
    </xf>
    <xf numFmtId="180" fontId="18" fillId="0" borderId="35" xfId="2" applyNumberFormat="1" applyFont="1" applyFill="1" applyBorder="1" applyAlignment="1" applyProtection="1">
      <alignment horizontal="center" vertical="center"/>
    </xf>
    <xf numFmtId="180" fontId="18" fillId="0" borderId="56" xfId="2" applyNumberFormat="1" applyFont="1" applyFill="1" applyBorder="1" applyAlignment="1" applyProtection="1">
      <alignment horizontal="center" vertical="center"/>
    </xf>
    <xf numFmtId="180" fontId="18" fillId="0" borderId="17" xfId="2" applyNumberFormat="1" applyFont="1" applyFill="1" applyBorder="1" applyAlignment="1" applyProtection="1">
      <alignment horizontal="center" vertical="center"/>
    </xf>
    <xf numFmtId="180" fontId="18" fillId="0" borderId="19" xfId="2" applyNumberFormat="1" applyFont="1" applyFill="1" applyBorder="1" applyAlignment="1" applyProtection="1">
      <alignment horizontal="center" vertical="center"/>
    </xf>
    <xf numFmtId="182" fontId="0" fillId="0" borderId="35" xfId="1" applyNumberFormat="1" applyFont="1" applyFill="1" applyBorder="1" applyAlignment="1" applyProtection="1">
      <alignment horizontal="center" vertical="center"/>
    </xf>
    <xf numFmtId="182" fontId="0" fillId="0" borderId="56" xfId="1" applyNumberFormat="1" applyFont="1" applyFill="1" applyBorder="1" applyAlignment="1" applyProtection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82" fontId="0" fillId="0" borderId="17" xfId="1" applyNumberFormat="1" applyFont="1" applyFill="1" applyBorder="1" applyAlignment="1" applyProtection="1">
      <alignment horizontal="center" vertical="center"/>
    </xf>
    <xf numFmtId="182" fontId="0" fillId="0" borderId="19" xfId="1" applyNumberFormat="1" applyFont="1" applyFill="1" applyBorder="1" applyAlignment="1" applyProtection="1">
      <alignment horizontal="center" vertical="center"/>
    </xf>
    <xf numFmtId="187" fontId="0" fillId="0" borderId="21" xfId="0" applyNumberFormat="1" applyBorder="1" applyAlignment="1">
      <alignment horizontal="center" vertical="center"/>
    </xf>
    <xf numFmtId="187" fontId="0" fillId="0" borderId="13" xfId="0" applyNumberFormat="1" applyBorder="1" applyAlignment="1">
      <alignment horizontal="center" vertical="center"/>
    </xf>
    <xf numFmtId="176" fontId="0" fillId="0" borderId="21" xfId="1" applyNumberFormat="1" applyFont="1" applyFill="1" applyBorder="1" applyAlignment="1">
      <alignment horizontal="center" vertical="center"/>
    </xf>
    <xf numFmtId="176" fontId="0" fillId="0" borderId="13" xfId="1" applyNumberFormat="1" applyFont="1" applyFill="1" applyBorder="1" applyAlignment="1">
      <alignment horizontal="center" vertical="center"/>
    </xf>
    <xf numFmtId="38" fontId="18" fillId="0" borderId="12" xfId="2" applyFont="1" applyFill="1" applyBorder="1" applyAlignment="1">
      <alignment horizontal="center" vertical="center"/>
    </xf>
    <xf numFmtId="38" fontId="18" fillId="0" borderId="14" xfId="2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88" fontId="18" fillId="0" borderId="12" xfId="0" quotePrefix="1" applyNumberFormat="1" applyFont="1" applyBorder="1" applyAlignment="1">
      <alignment horizontal="center" vertical="center"/>
    </xf>
    <xf numFmtId="188" fontId="18" fillId="0" borderId="14" xfId="0" quotePrefix="1" applyNumberFormat="1" applyFont="1" applyBorder="1" applyAlignment="1">
      <alignment horizontal="center" vertical="center"/>
    </xf>
    <xf numFmtId="183" fontId="0" fillId="0" borderId="12" xfId="0" applyNumberFormat="1" applyBorder="1" applyAlignment="1">
      <alignment horizontal="center" vertical="center"/>
    </xf>
    <xf numFmtId="183" fontId="0" fillId="0" borderId="14" xfId="0" applyNumberFormat="1" applyBorder="1" applyAlignment="1">
      <alignment horizontal="center" vertical="center"/>
    </xf>
    <xf numFmtId="38" fontId="0" fillId="0" borderId="4" xfId="2" applyFont="1" applyFill="1" applyBorder="1" applyAlignment="1">
      <alignment horizontal="center" vertical="center"/>
    </xf>
    <xf numFmtId="38" fontId="0" fillId="0" borderId="22" xfId="2" applyFont="1" applyFill="1" applyBorder="1" applyAlignment="1">
      <alignment horizontal="center" vertical="center"/>
    </xf>
    <xf numFmtId="188" fontId="0" fillId="0" borderId="12" xfId="0" quotePrefix="1" applyNumberFormat="1" applyBorder="1" applyAlignment="1">
      <alignment horizontal="center" vertical="center"/>
    </xf>
    <xf numFmtId="188" fontId="0" fillId="0" borderId="14" xfId="0" quotePrefix="1" applyNumberForma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6" fontId="0" fillId="0" borderId="72" xfId="0" applyNumberFormat="1" applyBorder="1" applyAlignment="1">
      <alignment horizontal="center" vertical="center"/>
    </xf>
    <xf numFmtId="38" fontId="0" fillId="0" borderId="5" xfId="2" applyFont="1" applyFill="1" applyBorder="1" applyAlignment="1">
      <alignment horizontal="center" vertical="center"/>
    </xf>
    <xf numFmtId="38" fontId="0" fillId="0" borderId="7" xfId="2" applyFont="1" applyFill="1" applyBorder="1" applyAlignment="1">
      <alignment horizontal="center" vertical="center"/>
    </xf>
    <xf numFmtId="189" fontId="0" fillId="0" borderId="12" xfId="0" applyNumberFormat="1" applyBorder="1" applyAlignment="1">
      <alignment horizontal="center" vertical="center"/>
    </xf>
    <xf numFmtId="189" fontId="0" fillId="0" borderId="1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88" fontId="0" fillId="0" borderId="65" xfId="0" quotePrefix="1" applyNumberFormat="1" applyBorder="1" applyAlignment="1">
      <alignment horizontal="center" vertical="center"/>
    </xf>
    <xf numFmtId="188" fontId="0" fillId="0" borderId="67" xfId="0" quotePrefix="1" applyNumberFormat="1" applyBorder="1" applyAlignment="1">
      <alignment horizontal="center" vertical="center"/>
    </xf>
    <xf numFmtId="184" fontId="0" fillId="0" borderId="26" xfId="0" applyNumberFormat="1" applyBorder="1" applyAlignment="1">
      <alignment horizontal="center" vertical="center"/>
    </xf>
    <xf numFmtId="184" fontId="0" fillId="0" borderId="27" xfId="0" applyNumberFormat="1" applyBorder="1" applyAlignment="1">
      <alignment horizontal="center" vertical="center"/>
    </xf>
    <xf numFmtId="179" fontId="2" fillId="0" borderId="50" xfId="2" applyNumberFormat="1" applyFont="1" applyFill="1" applyBorder="1" applyAlignment="1">
      <alignment horizontal="center" vertical="center"/>
    </xf>
    <xf numFmtId="179" fontId="2" fillId="0" borderId="75" xfId="2" applyNumberFormat="1" applyFont="1" applyFill="1" applyBorder="1" applyAlignment="1">
      <alignment horizontal="center" vertical="center"/>
    </xf>
    <xf numFmtId="38" fontId="4" fillId="0" borderId="50" xfId="2" applyFont="1" applyFill="1" applyBorder="1" applyAlignment="1">
      <alignment horizontal="center" vertical="center"/>
    </xf>
    <xf numFmtId="38" fontId="4" fillId="0" borderId="53" xfId="2" applyFont="1" applyFill="1" applyBorder="1" applyAlignment="1">
      <alignment horizontal="center" vertical="center"/>
    </xf>
    <xf numFmtId="38" fontId="4" fillId="0" borderId="51" xfId="2" applyFont="1" applyFill="1" applyBorder="1" applyAlignment="1">
      <alignment horizontal="center" vertical="center"/>
    </xf>
    <xf numFmtId="38" fontId="4" fillId="0" borderId="54" xfId="2" applyFont="1" applyFill="1" applyBorder="1" applyAlignment="1">
      <alignment horizontal="center" vertical="center"/>
    </xf>
    <xf numFmtId="38" fontId="4" fillId="0" borderId="81" xfId="2" applyFont="1" applyFill="1" applyBorder="1" applyAlignment="1">
      <alignment horizontal="center" vertical="center" wrapText="1"/>
    </xf>
    <xf numFmtId="38" fontId="4" fillId="0" borderId="82" xfId="2" applyFont="1" applyFill="1" applyBorder="1" applyAlignment="1">
      <alignment horizontal="center" vertical="center" wrapText="1"/>
    </xf>
    <xf numFmtId="38" fontId="4" fillId="0" borderId="88" xfId="2" applyFont="1" applyFill="1" applyBorder="1" applyAlignment="1">
      <alignment horizontal="center" vertical="center" textRotation="255" wrapText="1"/>
    </xf>
    <xf numFmtId="38" fontId="4" fillId="0" borderId="81" xfId="2" applyFont="1" applyFill="1" applyBorder="1" applyAlignment="1">
      <alignment horizontal="center" vertical="center" textRotation="255"/>
    </xf>
    <xf numFmtId="38" fontId="4" fillId="0" borderId="89" xfId="2" applyFont="1" applyFill="1" applyBorder="1" applyAlignment="1">
      <alignment horizontal="center" vertical="center" textRotation="255"/>
    </xf>
    <xf numFmtId="38" fontId="4" fillId="0" borderId="74" xfId="2" applyFont="1" applyFill="1" applyBorder="1" applyAlignment="1">
      <alignment horizontal="center" vertical="center"/>
    </xf>
    <xf numFmtId="38" fontId="4" fillId="0" borderId="76" xfId="2" applyFont="1" applyFill="1" applyBorder="1" applyAlignment="1">
      <alignment horizontal="center" vertical="center"/>
    </xf>
    <xf numFmtId="38" fontId="4" fillId="0" borderId="88" xfId="2" applyFont="1" applyFill="1" applyBorder="1" applyAlignment="1">
      <alignment horizontal="center" vertical="center" wrapText="1"/>
    </xf>
    <xf numFmtId="38" fontId="4" fillId="0" borderId="81" xfId="2" applyFont="1" applyFill="1" applyBorder="1" applyAlignment="1">
      <alignment horizontal="center" vertical="center"/>
    </xf>
    <xf numFmtId="38" fontId="4" fillId="0" borderId="82" xfId="2" applyFont="1" applyFill="1" applyBorder="1" applyAlignment="1">
      <alignment horizontal="center" vertical="center"/>
    </xf>
    <xf numFmtId="38" fontId="4" fillId="0" borderId="121" xfId="2" applyFont="1" applyFill="1" applyBorder="1" applyAlignment="1">
      <alignment horizontal="center" vertical="center"/>
    </xf>
    <xf numFmtId="38" fontId="4" fillId="0" borderId="62" xfId="2" applyFont="1" applyFill="1" applyBorder="1" applyAlignment="1">
      <alignment vertical="center" wrapText="1"/>
    </xf>
    <xf numFmtId="38" fontId="4" fillId="0" borderId="83" xfId="2" applyFont="1" applyFill="1" applyBorder="1" applyAlignment="1">
      <alignment vertical="center"/>
    </xf>
    <xf numFmtId="38" fontId="4" fillId="0" borderId="84" xfId="2" applyFont="1" applyFill="1" applyBorder="1" applyAlignment="1">
      <alignment vertical="center"/>
    </xf>
    <xf numFmtId="38" fontId="4" fillId="0" borderId="85" xfId="2" applyFont="1" applyFill="1" applyBorder="1" applyAlignment="1">
      <alignment vertical="center"/>
    </xf>
    <xf numFmtId="38" fontId="4" fillId="0" borderId="86" xfId="2" applyFont="1" applyFill="1" applyBorder="1" applyAlignment="1">
      <alignment vertical="center"/>
    </xf>
    <xf numFmtId="38" fontId="4" fillId="0" borderId="87" xfId="2" applyFont="1" applyFill="1" applyBorder="1" applyAlignment="1">
      <alignment vertical="center"/>
    </xf>
    <xf numFmtId="38" fontId="4" fillId="0" borderId="56" xfId="2" applyFont="1" applyFill="1" applyBorder="1" applyAlignment="1">
      <alignment horizontal="center" vertical="center" textRotation="255"/>
    </xf>
    <xf numFmtId="38" fontId="4" fillId="0" borderId="90" xfId="2" applyFont="1" applyFill="1" applyBorder="1" applyAlignment="1">
      <alignment horizontal="center" vertical="center" textRotation="255"/>
    </xf>
    <xf numFmtId="38" fontId="4" fillId="0" borderId="34" xfId="2" applyFont="1" applyFill="1" applyBorder="1" applyAlignment="1">
      <alignment horizontal="center" vertical="center" textRotation="255"/>
    </xf>
    <xf numFmtId="38" fontId="4" fillId="0" borderId="100" xfId="2" applyFont="1" applyFill="1" applyBorder="1" applyAlignment="1">
      <alignment horizontal="center" vertical="center" textRotation="255"/>
    </xf>
    <xf numFmtId="38" fontId="4" fillId="0" borderId="101" xfId="2" applyFont="1" applyFill="1" applyBorder="1" applyAlignment="1">
      <alignment horizontal="center" vertical="center" textRotation="255"/>
    </xf>
    <xf numFmtId="38" fontId="4" fillId="0" borderId="102" xfId="2" applyFont="1" applyFill="1" applyBorder="1" applyAlignment="1">
      <alignment horizontal="center" vertical="center" textRotation="255"/>
    </xf>
    <xf numFmtId="38" fontId="4" fillId="0" borderId="82" xfId="2" applyFont="1" applyFill="1" applyBorder="1" applyAlignment="1">
      <alignment horizontal="center" vertical="center" textRotation="255"/>
    </xf>
    <xf numFmtId="38" fontId="4" fillId="0" borderId="48" xfId="2" applyFont="1" applyFill="1" applyBorder="1" applyAlignment="1">
      <alignment horizontal="center" vertical="center" textRotation="255"/>
    </xf>
    <xf numFmtId="38" fontId="5" fillId="2" borderId="107" xfId="2" applyFont="1" applyFill="1" applyBorder="1" applyAlignment="1">
      <alignment horizontal="right" vertical="center"/>
    </xf>
    <xf numFmtId="38" fontId="5" fillId="2" borderId="109" xfId="2" applyFont="1" applyFill="1" applyBorder="1" applyAlignment="1">
      <alignment horizontal="right" vertical="center"/>
    </xf>
    <xf numFmtId="38" fontId="4" fillId="0" borderId="48" xfId="2" applyFont="1" applyFill="1" applyBorder="1" applyAlignment="1">
      <alignment horizontal="center" vertical="center" wrapText="1"/>
    </xf>
    <xf numFmtId="38" fontId="4" fillId="0" borderId="48" xfId="2" applyFont="1" applyFill="1" applyBorder="1" applyAlignment="1">
      <alignment horizontal="center" vertical="center"/>
    </xf>
    <xf numFmtId="38" fontId="4" fillId="0" borderId="48" xfId="2" applyFont="1" applyFill="1" applyBorder="1" applyAlignment="1">
      <alignment horizontal="center" vertical="center" textRotation="255" wrapText="1"/>
    </xf>
    <xf numFmtId="0" fontId="6" fillId="0" borderId="0" xfId="0" applyFont="1" applyAlignment="1">
      <alignment horizontal="center"/>
    </xf>
    <xf numFmtId="38" fontId="4" fillId="0" borderId="35" xfId="2" applyFont="1" applyFill="1" applyBorder="1" applyAlignment="1">
      <alignment horizontal="center" vertical="center" textRotation="255"/>
    </xf>
    <xf numFmtId="38" fontId="4" fillId="0" borderId="50" xfId="2" applyFont="1" applyFill="1" applyBorder="1" applyAlignment="1">
      <alignment horizontal="center" vertical="center" shrinkToFit="1"/>
    </xf>
    <xf numFmtId="38" fontId="4" fillId="0" borderId="53" xfId="2" applyFont="1" applyFill="1" applyBorder="1" applyAlignment="1">
      <alignment horizontal="center" vertical="center" shrinkToFit="1"/>
    </xf>
    <xf numFmtId="38" fontId="4" fillId="0" borderId="62" xfId="2" quotePrefix="1" applyFont="1" applyFill="1" applyBorder="1" applyAlignment="1">
      <alignment horizontal="left" vertical="center" wrapText="1"/>
    </xf>
    <xf numFmtId="38" fontId="4" fillId="0" borderId="41" xfId="2" applyFont="1" applyFill="1" applyBorder="1" applyAlignment="1">
      <alignment horizontal="center" vertical="center" textRotation="255"/>
    </xf>
    <xf numFmtId="38" fontId="4" fillId="0" borderId="49" xfId="2" applyFont="1" applyFill="1" applyBorder="1" applyAlignment="1">
      <alignment horizontal="center" vertical="center"/>
    </xf>
    <xf numFmtId="38" fontId="4" fillId="0" borderId="52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vertical="center" wrapText="1"/>
    </xf>
    <xf numFmtId="38" fontId="3" fillId="0" borderId="60" xfId="2" applyFont="1" applyFill="1" applyBorder="1" applyAlignment="1">
      <alignment horizontal="distributed" vertical="center"/>
    </xf>
    <xf numFmtId="38" fontId="3" fillId="0" borderId="71" xfId="2" applyFont="1" applyFill="1" applyBorder="1" applyAlignment="1">
      <alignment horizontal="distributed" vertical="center"/>
    </xf>
    <xf numFmtId="38" fontId="3" fillId="0" borderId="57" xfId="2" applyFont="1" applyFill="1" applyBorder="1" applyAlignment="1">
      <alignment horizontal="distributed" vertical="center"/>
    </xf>
    <xf numFmtId="38" fontId="3" fillId="0" borderId="93" xfId="2" applyFont="1" applyFill="1" applyBorder="1" applyAlignment="1">
      <alignment horizontal="distributed" vertical="center"/>
    </xf>
    <xf numFmtId="38" fontId="3" fillId="0" borderId="61" xfId="2" applyFont="1" applyFill="1" applyBorder="1" applyAlignment="1">
      <alignment horizontal="distributed" vertical="center"/>
    </xf>
    <xf numFmtId="38" fontId="3" fillId="0" borderId="12" xfId="2" applyFont="1" applyFill="1" applyBorder="1" applyAlignment="1">
      <alignment horizontal="distributed" vertical="center"/>
    </xf>
    <xf numFmtId="38" fontId="3" fillId="0" borderId="70" xfId="2" applyFont="1" applyFill="1" applyBorder="1" applyAlignment="1">
      <alignment horizontal="distributed" vertical="center"/>
    </xf>
    <xf numFmtId="38" fontId="3" fillId="0" borderId="4" xfId="2" applyFont="1" applyFill="1" applyBorder="1" applyAlignment="1">
      <alignment horizontal="distributed" vertical="center"/>
    </xf>
    <xf numFmtId="38" fontId="3" fillId="0" borderId="48" xfId="2" applyFont="1" applyFill="1" applyBorder="1" applyAlignment="1">
      <alignment horizontal="distributed" vertical="center"/>
    </xf>
    <xf numFmtId="38" fontId="3" fillId="0" borderId="5" xfId="2" applyFont="1" applyFill="1" applyBorder="1" applyAlignment="1">
      <alignment horizontal="distributed" vertical="center"/>
    </xf>
    <xf numFmtId="38" fontId="3" fillId="0" borderId="50" xfId="2" applyFont="1" applyFill="1" applyBorder="1" applyAlignment="1">
      <alignment horizontal="center" vertical="center"/>
    </xf>
    <xf numFmtId="38" fontId="3" fillId="0" borderId="51" xfId="2" applyFont="1" applyFill="1" applyBorder="1" applyAlignment="1">
      <alignment horizontal="center" vertical="center"/>
    </xf>
    <xf numFmtId="38" fontId="3" fillId="0" borderId="62" xfId="2" quotePrefix="1" applyFont="1" applyFill="1" applyBorder="1" applyAlignment="1">
      <alignment horizontal="left" vertical="center" wrapText="1"/>
    </xf>
    <xf numFmtId="38" fontId="3" fillId="0" borderId="91" xfId="2" applyFont="1" applyFill="1" applyBorder="1" applyAlignment="1">
      <alignment vertical="center"/>
    </xf>
    <xf numFmtId="38" fontId="3" fillId="0" borderId="84" xfId="2" applyFont="1" applyFill="1" applyBorder="1" applyAlignment="1">
      <alignment vertical="center"/>
    </xf>
    <xf numFmtId="38" fontId="3" fillId="0" borderId="92" xfId="2" applyFont="1" applyFill="1" applyBorder="1" applyAlignment="1">
      <alignment vertical="center"/>
    </xf>
    <xf numFmtId="38" fontId="3" fillId="0" borderId="49" xfId="2" applyFont="1" applyFill="1" applyBorder="1" applyAlignment="1">
      <alignment horizontal="center" vertical="center"/>
    </xf>
    <xf numFmtId="38" fontId="3" fillId="0" borderId="74" xfId="2" applyFont="1" applyFill="1" applyBorder="1" applyAlignment="1">
      <alignment horizontal="center" vertical="center"/>
    </xf>
    <xf numFmtId="38" fontId="9" fillId="0" borderId="94" xfId="2" applyFont="1" applyFill="1" applyBorder="1" applyAlignment="1">
      <alignment horizontal="left" vertical="top" wrapText="1"/>
    </xf>
    <xf numFmtId="38" fontId="4" fillId="0" borderId="95" xfId="2" applyFont="1" applyFill="1" applyBorder="1" applyAlignment="1">
      <alignment vertical="top" wrapText="1"/>
    </xf>
    <xf numFmtId="38" fontId="4" fillId="0" borderId="96" xfId="2" applyFont="1" applyFill="1" applyBorder="1" applyAlignment="1">
      <alignment vertical="top" wrapText="1"/>
    </xf>
    <xf numFmtId="38" fontId="3" fillId="0" borderId="6" xfId="2" applyFont="1" applyFill="1" applyBorder="1" applyAlignment="1">
      <alignment horizontal="center" vertical="center"/>
    </xf>
    <xf numFmtId="38" fontId="3" fillId="0" borderId="31" xfId="2" applyFont="1" applyFill="1" applyBorder="1" applyAlignment="1">
      <alignment horizontal="center" vertical="center" wrapText="1"/>
    </xf>
    <xf numFmtId="38" fontId="3" fillId="0" borderId="61" xfId="2" applyFont="1" applyFill="1" applyBorder="1" applyAlignment="1">
      <alignment horizontal="center" vertical="center" wrapText="1"/>
    </xf>
    <xf numFmtId="38" fontId="3" fillId="0" borderId="49" xfId="2" applyFont="1" applyFill="1" applyBorder="1" applyAlignment="1">
      <alignment horizontal="center" vertical="center" wrapText="1"/>
    </xf>
    <xf numFmtId="38" fontId="3" fillId="0" borderId="50" xfId="2" applyFont="1" applyFill="1" applyBorder="1" applyAlignment="1">
      <alignment horizontal="center" vertical="center" wrapText="1"/>
    </xf>
    <xf numFmtId="38" fontId="3" fillId="0" borderId="75" xfId="2" applyFont="1" applyFill="1" applyBorder="1" applyAlignment="1">
      <alignment horizontal="center" vertical="center" wrapText="1"/>
    </xf>
    <xf numFmtId="38" fontId="3" fillId="0" borderId="70" xfId="2" applyFont="1" applyFill="1" applyBorder="1" applyAlignment="1">
      <alignment horizontal="center" vertical="center" wrapText="1"/>
    </xf>
    <xf numFmtId="38" fontId="3" fillId="0" borderId="61" xfId="2" applyFont="1" applyFill="1" applyBorder="1" applyAlignment="1">
      <alignment horizontal="distributed" vertical="center" wrapText="1"/>
    </xf>
    <xf numFmtId="38" fontId="3" fillId="0" borderId="12" xfId="2" applyFont="1" applyFill="1" applyBorder="1" applyAlignment="1">
      <alignment horizontal="distributed" vertical="center" wrapText="1"/>
    </xf>
    <xf numFmtId="38" fontId="3" fillId="0" borderId="48" xfId="2" applyFont="1" applyFill="1" applyBorder="1" applyAlignment="1">
      <alignment horizontal="distributed" vertical="center" wrapText="1"/>
    </xf>
    <xf numFmtId="38" fontId="3" fillId="0" borderId="5" xfId="2" applyFont="1" applyFill="1" applyBorder="1" applyAlignment="1">
      <alignment horizontal="distributed" vertical="center" wrapText="1"/>
    </xf>
    <xf numFmtId="38" fontId="3" fillId="0" borderId="57" xfId="2" applyFont="1" applyFill="1" applyBorder="1" applyAlignment="1">
      <alignment horizontal="distributed" vertical="center" wrapText="1"/>
    </xf>
    <xf numFmtId="38" fontId="3" fillId="0" borderId="93" xfId="2" applyFont="1" applyFill="1" applyBorder="1" applyAlignment="1">
      <alignment horizontal="distributed" vertical="center" wrapText="1"/>
    </xf>
    <xf numFmtId="38" fontId="3" fillId="0" borderId="62" xfId="2" applyFont="1" applyFill="1" applyBorder="1" applyAlignment="1">
      <alignment vertical="center" wrapText="1"/>
    </xf>
    <xf numFmtId="38" fontId="3" fillId="0" borderId="91" xfId="2" applyFont="1" applyFill="1" applyBorder="1" applyAlignment="1">
      <alignment vertical="center" wrapText="1"/>
    </xf>
    <xf numFmtId="38" fontId="3" fillId="0" borderId="84" xfId="2" applyFont="1" applyFill="1" applyBorder="1" applyAlignment="1">
      <alignment vertical="center" wrapText="1"/>
    </xf>
    <xf numFmtId="38" fontId="3" fillId="0" borderId="92" xfId="2" applyFont="1" applyFill="1" applyBorder="1" applyAlignment="1">
      <alignment vertical="center" wrapText="1"/>
    </xf>
    <xf numFmtId="38" fontId="3" fillId="0" borderId="48" xfId="2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38" fontId="3" fillId="0" borderId="21" xfId="2" applyFont="1" applyFill="1" applyBorder="1" applyAlignment="1">
      <alignment horizontal="distributed" vertical="center"/>
    </xf>
    <xf numFmtId="38" fontId="3" fillId="0" borderId="26" xfId="2" applyFont="1" applyFill="1" applyBorder="1" applyAlignment="1">
      <alignment horizontal="distributed" vertical="center"/>
    </xf>
    <xf numFmtId="38" fontId="3" fillId="0" borderId="0" xfId="2" applyFont="1" applyFill="1" applyBorder="1" applyAlignment="1">
      <alignment horizontal="distributed" vertical="center"/>
    </xf>
    <xf numFmtId="38" fontId="3" fillId="0" borderId="13" xfId="2" applyFont="1" applyFill="1" applyBorder="1" applyAlignment="1">
      <alignment horizontal="distributed" vertical="center"/>
    </xf>
    <xf numFmtId="38" fontId="3" fillId="0" borderId="49" xfId="2" applyFont="1" applyFill="1" applyBorder="1" applyAlignment="1">
      <alignment horizontal="center" vertical="center" textRotation="255"/>
    </xf>
    <xf numFmtId="38" fontId="3" fillId="0" borderId="52" xfId="2" applyFont="1" applyFill="1" applyBorder="1" applyAlignment="1">
      <alignment horizontal="center" vertical="center" textRotation="255"/>
    </xf>
    <xf numFmtId="38" fontId="3" fillId="0" borderId="55" xfId="2" applyFont="1" applyFill="1" applyBorder="1" applyAlignment="1">
      <alignment horizontal="center" vertical="center" textRotation="255"/>
    </xf>
    <xf numFmtId="38" fontId="3" fillId="0" borderId="75" xfId="2" applyFont="1" applyFill="1" applyBorder="1" applyAlignment="1">
      <alignment horizontal="distributed" vertical="center" wrapText="1"/>
    </xf>
    <xf numFmtId="38" fontId="3" fillId="0" borderId="77" xfId="2" applyFont="1" applyFill="1" applyBorder="1" applyAlignment="1">
      <alignment horizontal="distributed" vertical="center" wrapText="1"/>
    </xf>
    <xf numFmtId="38" fontId="3" fillId="0" borderId="79" xfId="2" applyFont="1" applyFill="1" applyBorder="1" applyAlignment="1">
      <alignment horizontal="distributed" vertical="center" wrapText="1"/>
    </xf>
    <xf numFmtId="38" fontId="3" fillId="0" borderId="103" xfId="2" applyFont="1" applyFill="1" applyBorder="1" applyAlignment="1">
      <alignment horizontal="distributed" vertical="center" wrapText="1"/>
    </xf>
    <xf numFmtId="38" fontId="5" fillId="0" borderId="68" xfId="2" applyFont="1" applyFill="1" applyBorder="1" applyAlignment="1">
      <alignment horizontal="center" vertical="center"/>
    </xf>
    <xf numFmtId="38" fontId="5" fillId="0" borderId="98" xfId="2" applyFont="1" applyFill="1" applyBorder="1" applyAlignment="1">
      <alignment horizontal="center" vertical="center"/>
    </xf>
    <xf numFmtId="38" fontId="5" fillId="0" borderId="66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left" vertical="center" wrapText="1"/>
    </xf>
    <xf numFmtId="38" fontId="5" fillId="0" borderId="12" xfId="2" applyFont="1" applyFill="1" applyBorder="1" applyAlignment="1">
      <alignment horizontal="center" vertical="center"/>
    </xf>
    <xf numFmtId="38" fontId="5" fillId="0" borderId="16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29" xfId="2" applyFont="1" applyFill="1" applyBorder="1" applyAlignment="1">
      <alignment horizontal="center" vertical="center"/>
    </xf>
    <xf numFmtId="38" fontId="5" fillId="0" borderId="28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27" xfId="2" applyFont="1" applyFill="1" applyBorder="1" applyAlignment="1">
      <alignment horizontal="center" vertical="center"/>
    </xf>
    <xf numFmtId="38" fontId="3" fillId="0" borderId="41" xfId="2" applyFont="1" applyFill="1" applyBorder="1" applyAlignment="1">
      <alignment horizontal="center" vertical="center" wrapText="1"/>
    </xf>
    <xf numFmtId="38" fontId="3" fillId="0" borderId="52" xfId="2" applyFont="1" applyFill="1" applyBorder="1" applyAlignment="1">
      <alignment horizontal="center" vertical="center" wrapText="1"/>
    </xf>
    <xf numFmtId="38" fontId="3" fillId="0" borderId="55" xfId="2" applyFont="1" applyFill="1" applyBorder="1" applyAlignment="1">
      <alignment horizontal="center" vertical="center" wrapText="1"/>
    </xf>
    <xf numFmtId="38" fontId="5" fillId="0" borderId="67" xfId="2" applyFont="1" applyFill="1" applyBorder="1" applyAlignment="1">
      <alignment horizontal="center" vertical="center"/>
    </xf>
    <xf numFmtId="38" fontId="5" fillId="0" borderId="65" xfId="2" applyFont="1" applyFill="1" applyBorder="1" applyAlignment="1">
      <alignment horizontal="center" vertical="center"/>
    </xf>
    <xf numFmtId="38" fontId="3" fillId="0" borderId="99" xfId="2" applyFont="1" applyFill="1" applyBorder="1" applyAlignment="1">
      <alignment horizontal="center" vertical="center" wrapText="1"/>
    </xf>
    <xf numFmtId="38" fontId="3" fillId="0" borderId="35" xfId="2" applyFont="1" applyFill="1" applyBorder="1" applyAlignment="1">
      <alignment horizontal="center" vertical="center" wrapText="1"/>
    </xf>
    <xf numFmtId="38" fontId="3" fillId="0" borderId="52" xfId="2" applyFont="1" applyFill="1" applyBorder="1" applyAlignment="1">
      <alignment horizontal="center" vertical="center" textRotation="255" wrapText="1"/>
    </xf>
    <xf numFmtId="38" fontId="3" fillId="0" borderId="8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38" fontId="3" fillId="0" borderId="34" xfId="2" applyFont="1" applyFill="1" applyBorder="1" applyAlignment="1">
      <alignment horizontal="center" vertical="center" textRotation="255"/>
    </xf>
    <xf numFmtId="38" fontId="3" fillId="0" borderId="35" xfId="2" applyFont="1" applyFill="1" applyBorder="1" applyAlignment="1">
      <alignment horizontal="center" vertical="center" textRotation="255"/>
    </xf>
    <xf numFmtId="38" fontId="3" fillId="0" borderId="56" xfId="2" applyFont="1" applyFill="1" applyBorder="1" applyAlignment="1">
      <alignment horizontal="center" vertical="center" textRotation="255"/>
    </xf>
    <xf numFmtId="38" fontId="23" fillId="0" borderId="26" xfId="2" applyFont="1" applyFill="1" applyBorder="1" applyAlignment="1">
      <alignment vertical="center" wrapText="1"/>
    </xf>
    <xf numFmtId="38" fontId="23" fillId="0" borderId="0" xfId="2" applyFont="1" applyFill="1" applyAlignment="1">
      <alignment vertical="center" wrapText="1"/>
    </xf>
    <xf numFmtId="38" fontId="3" fillId="0" borderId="73" xfId="2" applyFont="1" applyFill="1" applyBorder="1" applyAlignment="1">
      <alignment vertical="center" wrapText="1"/>
    </xf>
    <xf numFmtId="38" fontId="3" fillId="0" borderId="97" xfId="2" applyFont="1" applyFill="1" applyBorder="1" applyAlignment="1">
      <alignment vertical="center"/>
    </xf>
    <xf numFmtId="38" fontId="6" fillId="0" borderId="22" xfId="2" applyFont="1" applyFill="1" applyBorder="1" applyAlignment="1">
      <alignment horizontal="center" vertical="center" wrapText="1"/>
    </xf>
    <xf numFmtId="38" fontId="6" fillId="0" borderId="4" xfId="2" applyFont="1" applyFill="1" applyBorder="1" applyAlignment="1">
      <alignment horizontal="center" vertical="center" wrapText="1"/>
    </xf>
    <xf numFmtId="38" fontId="6" fillId="0" borderId="25" xfId="2" applyFont="1" applyFill="1" applyBorder="1" applyAlignment="1">
      <alignment horizontal="center" vertical="center" wrapText="1"/>
    </xf>
    <xf numFmtId="38" fontId="6" fillId="0" borderId="70" xfId="2" applyFont="1" applyFill="1" applyBorder="1" applyAlignment="1">
      <alignment horizontal="center" vertical="center" wrapText="1"/>
    </xf>
    <xf numFmtId="38" fontId="6" fillId="0" borderId="34" xfId="2" applyFont="1" applyFill="1" applyBorder="1" applyAlignment="1">
      <alignment horizontal="center" vertical="center" wrapText="1"/>
    </xf>
    <xf numFmtId="38" fontId="6" fillId="0" borderId="11" xfId="2" applyFont="1" applyFill="1" applyBorder="1" applyAlignment="1">
      <alignment horizontal="center" vertical="center" wrapText="1"/>
    </xf>
    <xf numFmtId="38" fontId="6" fillId="0" borderId="48" xfId="2" applyFont="1" applyFill="1" applyBorder="1" applyAlignment="1">
      <alignment horizontal="center" vertical="center" wrapText="1"/>
    </xf>
    <xf numFmtId="38" fontId="6" fillId="0" borderId="23" xfId="2" applyFont="1" applyFill="1" applyBorder="1" applyAlignment="1">
      <alignment horizontal="center" vertical="center" wrapText="1"/>
    </xf>
    <xf numFmtId="38" fontId="6" fillId="0" borderId="24" xfId="2" applyFont="1" applyFill="1" applyBorder="1" applyAlignment="1">
      <alignment horizontal="center" vertical="center" wrapText="1"/>
    </xf>
    <xf numFmtId="38" fontId="6" fillId="0" borderId="21" xfId="2" applyFont="1" applyFill="1" applyBorder="1" applyAlignment="1">
      <alignment horizontal="center" vertical="center" wrapText="1"/>
    </xf>
    <xf numFmtId="38" fontId="6" fillId="0" borderId="23" xfId="2" quotePrefix="1" applyFont="1" applyFill="1" applyBorder="1" applyAlignment="1">
      <alignment horizontal="center" vertical="center" wrapText="1"/>
    </xf>
  </cellXfs>
  <cellStyles count="4">
    <cellStyle name="パーセント 2" xfId="1" xr:uid="{00000000-0005-0000-0000-000000000000}"/>
    <cellStyle name="桁区切り 2" xfId="2" xr:uid="{00000000-0005-0000-0000-000001000000}"/>
    <cellStyle name="標準" xfId="0" builtinId="0"/>
    <cellStyle name="標準_6 (1)人身事故発生救助状況_【H24 2 23提出】p24-p41救難統計（第６２巻作成用）_130225 【H24 作業用】p24-p4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全国</a:t>
            </a:r>
          </a:p>
        </c:rich>
      </c:tx>
      <c:layout>
        <c:manualLayout>
          <c:xMode val="edge"/>
          <c:yMode val="edge"/>
          <c:x val="0.55339805825242716"/>
          <c:y val="0.2819383259911894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650485436893204"/>
          <c:y val="2.2026431718061675E-2"/>
          <c:w val="0.66990291262135926"/>
          <c:h val="0.68722466960352424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noFill/>
              <a:ln w="12700">
                <a:solidFill>
                  <a:schemeClr val="tx1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BC-4EEB-94B9-945A6692E92D}"/>
              </c:ext>
            </c:extLst>
          </c:dPt>
          <c:dLbls>
            <c:dLbl>
              <c:idx val="1"/>
              <c:layout>
                <c:manualLayout>
                  <c:x val="-4.9855078328519473E-3"/>
                  <c:y val="-3.7511675277363231E-3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BC-4EEB-94B9-945A6692E9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地域図P35!$AB$12:$AB$20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地域図P35!$AC$12:$AC$20</c:f>
              <c:numCache>
                <c:formatCode>General</c:formatCode>
                <c:ptCount val="9"/>
                <c:pt idx="0">
                  <c:v>695</c:v>
                </c:pt>
                <c:pt idx="1">
                  <c:v>641</c:v>
                </c:pt>
                <c:pt idx="2">
                  <c:v>136</c:v>
                </c:pt>
                <c:pt idx="3">
                  <c:v>30</c:v>
                </c:pt>
                <c:pt idx="4">
                  <c:v>22</c:v>
                </c:pt>
                <c:pt idx="5">
                  <c:v>12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BC-4EEB-94B9-945A6692E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1118504"/>
        <c:axId val="231119680"/>
      </c:barChart>
      <c:catAx>
        <c:axId val="231118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1196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1119680"/>
        <c:scaling>
          <c:orientation val="minMax"/>
          <c:max val="1188"/>
          <c:min val="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1118504"/>
        <c:crosses val="autoZero"/>
        <c:crossBetween val="between"/>
        <c:majorUnit val="1200"/>
        <c:minorUnit val="2.3759999999999999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第九管区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286671746466171"/>
          <c:y val="2.8901734104046242E-2"/>
          <c:w val="0.70063912171303278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9D4-4B2F-B6CE-920DA5B1710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地域図P35!$Y$12:$Y$20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地域図P35!$Z$12:$Z$20</c:f>
              <c:numCache>
                <c:formatCode>General</c:formatCode>
                <c:ptCount val="9"/>
                <c:pt idx="0">
                  <c:v>94</c:v>
                </c:pt>
                <c:pt idx="1">
                  <c:v>18</c:v>
                </c:pt>
                <c:pt idx="2">
                  <c:v>14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D4-4B2F-B6CE-920DA5B17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22016"/>
        <c:axId val="234521624"/>
      </c:barChart>
      <c:catAx>
        <c:axId val="2345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216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21624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22016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第十管区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649727090363412"/>
          <c:y val="2.8901734104046242E-2"/>
          <c:w val="0.70063912171303278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1B-41D0-BB41-4F9A7EDE8E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地域図P35!$U$54:$U$62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地域図P35!$V$54:$V$62</c:f>
              <c:numCache>
                <c:formatCode>General</c:formatCode>
                <c:ptCount val="9"/>
                <c:pt idx="0">
                  <c:v>59</c:v>
                </c:pt>
                <c:pt idx="1">
                  <c:v>67</c:v>
                </c:pt>
                <c:pt idx="2">
                  <c:v>13</c:v>
                </c:pt>
                <c:pt idx="3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B-41D0-BB41-4F9A7EDE8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465152"/>
        <c:axId val="234465544"/>
      </c:barChart>
      <c:catAx>
        <c:axId val="23446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4655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465544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465152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第十一管区</a:t>
            </a:r>
          </a:p>
        </c:rich>
      </c:tx>
      <c:layout>
        <c:manualLayout>
          <c:xMode val="edge"/>
          <c:yMode val="edge"/>
          <c:x val="0.2675165922730996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286671746466171"/>
          <c:y val="2.8901734104046242E-2"/>
          <c:w val="0.69426967515200522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DB9-4E36-8D3B-9D5DB1FE7C2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地域図P35!$Y$46:$Y$54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地域図P35!$Z$46:$Z$54</c:f>
              <c:numCache>
                <c:formatCode>General</c:formatCode>
                <c:ptCount val="9"/>
                <c:pt idx="0">
                  <c:v>25</c:v>
                </c:pt>
                <c:pt idx="1">
                  <c:v>28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9-4E36-8D3B-9D5DB1FE7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466328"/>
        <c:axId val="234466720"/>
      </c:barChart>
      <c:catAx>
        <c:axId val="234466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4667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466720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466328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全国　
</a:t>
            </a:r>
            <a:r>
              <a:rPr lang="en-US" altLang="ja-JP"/>
              <a:t>160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3308586426696666"/>
          <c:y val="0.4895858267716535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829787234042548E-2"/>
          <c:y val="0.13541735543495401"/>
          <c:w val="0.8563829787234043"/>
          <c:h val="0.83854593173183045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FA-4A69-BF4C-81B11F10ED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FA-4A69-BF4C-81B11F10ED9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FA-4A69-BF4C-81B11F10ED9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FA-4A69-BF4C-81B11F10ED9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FA-4A69-BF4C-81B11F10ED9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6FA-4A69-BF4C-81B11F10ED9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6FA-4A69-BF4C-81B11F10ED9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6FA-4A69-BF4C-81B11F10ED9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6FA-4A69-BF4C-81B11F10ED9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6FA-4A69-BF4C-81B11F10ED9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6FA-4A69-BF4C-81B11F10ED97}"/>
              </c:ext>
            </c:extLst>
          </c:dPt>
          <c:dLbls>
            <c:dLbl>
              <c:idx val="0"/>
              <c:layout>
                <c:manualLayout>
                  <c:x val="1.1689963948200858E-2"/>
                  <c:y val="-6.245804586863139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500"/>
                    </a:pPr>
                    <a:fld id="{FAB453F5-9D9F-40CD-BA74-E0FE42E40EBA}" type="CATEGORYNAME">
                      <a:rPr lang="ja-JP" altLang="en-US"/>
                      <a:pPr>
                        <a:defRPr sz="500"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 sz="500"/>
                    </a:pPr>
                    <a:fld id="{9F16D9F1-4200-454E-85A6-FA4AA0994090}" type="VALUE">
                      <a:rPr lang="ja-JP" altLang="en-US" baseline="0"/>
                      <a:pPr>
                        <a:defRPr sz="500"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 sz="500"/>
                    </a:pPr>
                    <a:fld id="{8401FB5C-29F0-44E5-BA20-63526B17EBEB}" type="PERCENTAGE">
                      <a:rPr lang="en-US" altLang="ja-JP" baseline="0"/>
                      <a:pPr>
                        <a:defRPr sz="500"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26FA-4A69-BF4C-81B11F10ED97}"/>
                </c:ext>
              </c:extLst>
            </c:dLbl>
            <c:dLbl>
              <c:idx val="1"/>
              <c:layout>
                <c:manualLayout>
                  <c:x val="2.094359808284834E-2"/>
                  <c:y val="-5.393595800524937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500"/>
                    </a:pPr>
                    <a:fld id="{FFE60680-3891-4D5E-84B1-1B8522E91917}" type="CATEGORYNAME">
                      <a:rPr lang="ja-JP" altLang="en-US"/>
                      <a:pPr>
                        <a:defRPr sz="500"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 sz="500"/>
                    </a:pPr>
                    <a:fld id="{A5AF5C96-9881-446F-BA2D-4CC10F8C8E1F}" type="VALUE">
                      <a:rPr lang="ja-JP" altLang="en-US" baseline="0"/>
                      <a:pPr>
                        <a:defRPr sz="500"/>
                      </a:pPr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500"/>
                    </a:pPr>
                    <a:r>
                      <a:rPr lang="en-US" altLang="ja-JP" baseline="0"/>
                      <a:t> </a:t>
                    </a:r>
                    <a:fld id="{9949FCA8-2C9A-4C0E-B4C4-8634ACBD1D5C}" type="PERCENTAGE">
                      <a:rPr lang="en-US" altLang="ja-JP" baseline="0"/>
                      <a:pPr>
                        <a:defRPr sz="5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6FA-4A69-BF4C-81B11F10ED97}"/>
                </c:ext>
              </c:extLst>
            </c:dLbl>
            <c:dLbl>
              <c:idx val="2"/>
              <c:layout>
                <c:manualLayout>
                  <c:x val="6.8291725668567934E-4"/>
                  <c:y val="-3.630697622757952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500"/>
                    </a:pPr>
                    <a:r>
                      <a:rPr lang="ja-JP" altLang="en-US"/>
                      <a:t>                  </a:t>
                    </a:r>
                    <a:fld id="{255E1091-60EF-44D6-85E4-CCCBA40BBEA8}" type="CATEGORYNAME">
                      <a:rPr lang="ja-JP" altLang="en-US"/>
                      <a:pPr>
                        <a:defRPr sz="500"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 sz="500"/>
                    </a:pPr>
                    <a:r>
                      <a:rPr lang="en-US" altLang="ja-JP" baseline="0"/>
                      <a:t>          </a:t>
                    </a:r>
                    <a:fld id="{D6526367-790F-4CF7-A726-76D3D72A8F46}" type="VALUE">
                      <a:rPr lang="ja-JP" altLang="en-US" baseline="0"/>
                      <a:pPr>
                        <a:defRPr sz="500"/>
                      </a:pPr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500"/>
                    </a:pPr>
                    <a:r>
                      <a:rPr lang="en-US" altLang="ja-JP" baseline="0"/>
                      <a:t> </a:t>
                    </a:r>
                    <a:fld id="{3773A5C4-D0E3-4EC2-A455-8178769F6D21}" type="PERCENTAGE">
                      <a:rPr lang="en-US" altLang="ja-JP" baseline="0"/>
                      <a:pPr>
                        <a:defRPr sz="5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6829765040361758"/>
                      <c:h val="0.108016848927379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6FA-4A69-BF4C-81B11F10ED97}"/>
                </c:ext>
              </c:extLst>
            </c:dLbl>
            <c:dLbl>
              <c:idx val="3"/>
              <c:layout>
                <c:manualLayout>
                  <c:x val="-5.2963515404678575E-3"/>
                  <c:y val="-2.35633248514806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500"/>
                    </a:pPr>
                    <a:r>
                      <a:rPr lang="ja-JP" altLang="en-US"/>
                      <a:t>                    </a:t>
                    </a:r>
                    <a:fld id="{6AF50287-B473-4738-AAEB-7FA4FB34DD69}" type="CATEGORYNAME">
                      <a:rPr lang="ja-JP" altLang="en-US"/>
                      <a:pPr>
                        <a:defRPr sz="500"/>
                      </a:pPr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500"/>
                    </a:pPr>
                    <a:r>
                      <a:rPr lang="en-US" altLang="ja-JP" baseline="0"/>
                      <a:t>            </a:t>
                    </a:r>
                    <a:fld id="{C477CDB2-F987-444B-9A65-79DD3E7452C1}" type="VALUE">
                      <a:rPr lang="ja-JP" altLang="en-US" baseline="0"/>
                      <a:pPr>
                        <a:defRPr sz="500"/>
                      </a:pPr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500"/>
                    </a:pPr>
                    <a:fld id="{60A1B14F-5434-439B-9ED4-8440634614DB}" type="PERCENTAGE">
                      <a:rPr lang="en-US" altLang="ja-JP" baseline="0"/>
                      <a:pPr>
                        <a:defRPr sz="500"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537995278972711"/>
                      <c:h val="0.143371439352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6FA-4A69-BF4C-81B11F10ED97}"/>
                </c:ext>
              </c:extLst>
            </c:dLbl>
            <c:dLbl>
              <c:idx val="4"/>
              <c:layout>
                <c:manualLayout>
                  <c:x val="6.4743026943616472E-2"/>
                  <c:y val="-8.0115497201005813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500"/>
                    </a:pPr>
                    <a:fld id="{497825FF-F871-4C92-898F-5C7776DEBD02}" type="CATEGORYNAME">
                      <a:rPr lang="ja-JP" altLang="en-US"/>
                      <a:pPr>
                        <a:defRPr sz="500"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  <a:fld id="{8EAC85C8-6004-4E3F-A403-C96BEE55E5C4}" type="VALUE">
                      <a:rPr lang="ja-JP" altLang="en-US" baseline="0"/>
                      <a:pPr>
                        <a:defRPr sz="500"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 sz="500"/>
                    </a:pPr>
                    <a:fld id="{7FCFEC17-B4EE-40DB-A9D5-C0896F0C1F54}" type="PERCENTAGE">
                      <a:rPr lang="en-US" altLang="ja-JP" baseline="0"/>
                      <a:pPr>
                        <a:defRPr sz="500"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7992425806203022"/>
                      <c:h val="0.110144759588090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26FA-4A69-BF4C-81B11F10ED97}"/>
                </c:ext>
              </c:extLst>
            </c:dLbl>
            <c:dLbl>
              <c:idx val="5"/>
              <c:layout>
                <c:manualLayout>
                  <c:x val="4.4537149420605368E-2"/>
                  <c:y val="-4.359518201568937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500"/>
                    </a:pPr>
                    <a:fld id="{0DF3063E-7889-4420-BF0D-EFE3447C1630}" type="CATEGORYNAME">
                      <a:rPr lang="ja-JP" altLang="en-US"/>
                      <a:pPr>
                        <a:defRPr sz="500"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  <a:fld id="{C5C7E143-97FB-4071-85C5-6D9BBEC9D70E}" type="VALUE">
                      <a:rPr lang="ja-JP" altLang="en-US" baseline="0"/>
                      <a:pPr>
                        <a:defRPr sz="500"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  <a:fld id="{013C685F-948A-4500-AD66-4DB5BBDD832D}" type="PERCENTAGE">
                      <a:rPr lang="en-US" altLang="ja-JP" baseline="0"/>
                      <a:pPr>
                        <a:defRPr sz="5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3202436292278009"/>
                      <c:h val="0.1101446220694575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6FA-4A69-BF4C-81B11F10ED97}"/>
                </c:ext>
              </c:extLst>
            </c:dLbl>
            <c:dLbl>
              <c:idx val="6"/>
              <c:layout>
                <c:manualLayout>
                  <c:x val="5.7008285191882328E-2"/>
                  <c:y val="8.6206515362769961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500"/>
                    </a:pPr>
                    <a:fld id="{ECB23F9F-1C1B-45D4-A910-5D095FC176D1}" type="CATEGORYNAME">
                      <a:rPr lang="ja-JP" altLang="en-US"/>
                      <a:pPr>
                        <a:defRPr sz="500"/>
                      </a:pPr>
                      <a:t>[分類名]</a:t>
                    </a:fld>
                    <a:r>
                      <a:rPr lang="en-US" altLang="ja-JP" baseline="0"/>
                      <a:t>,</a:t>
                    </a:r>
                    <a:fld id="{4128D1A1-7564-485E-AD35-6109E49E2A45}" type="VALUE">
                      <a:rPr lang="ja-JP" altLang="en-US" baseline="0"/>
                      <a:pPr>
                        <a:defRPr sz="500"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  <a:fld id="{504F5221-5405-4B72-BE0E-890E1FCA9A97}" type="PERCENTAGE">
                      <a:rPr lang="en-US" altLang="ja-JP" baseline="0"/>
                      <a:pPr>
                        <a:defRPr sz="5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2717563120575183"/>
                      <c:h val="8.469536802572891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6FA-4A69-BF4C-81B11F10ED97}"/>
                </c:ext>
              </c:extLst>
            </c:dLbl>
            <c:dLbl>
              <c:idx val="7"/>
              <c:layout>
                <c:manualLayout>
                  <c:x val="3.4514599313588579E-2"/>
                  <c:y val="1.788062046582102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500"/>
                    </a:pPr>
                    <a:fld id="{AF621FDC-EAD0-4410-BC42-AEAA6008BB60}" type="CATEGORYNAME">
                      <a:rPr lang="ja-JP" altLang="en-US"/>
                      <a:pPr>
                        <a:defRPr sz="500"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 sz="500"/>
                    </a:pPr>
                    <a:fld id="{0D574F19-B182-4F49-BA84-9179F9457A88}" type="VALUE">
                      <a:rPr lang="ja-JP" altLang="en-US" baseline="0"/>
                      <a:pPr>
                        <a:defRPr sz="500"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 sz="500"/>
                    </a:pPr>
                    <a:fld id="{847048D0-79B3-44F1-A7F1-E9177305D143}" type="PERCENTAGE">
                      <a:rPr lang="en-US" altLang="ja-JP" baseline="0"/>
                      <a:pPr>
                        <a:defRPr sz="500"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6FA-4A69-BF4C-81B11F10ED97}"/>
                </c:ext>
              </c:extLst>
            </c:dLbl>
            <c:dLbl>
              <c:idx val="8"/>
              <c:layout>
                <c:manualLayout>
                  <c:x val="3.8381511481013493E-2"/>
                  <c:y val="5.881462080187711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500"/>
                    </a:pPr>
                    <a:fld id="{EA00BF40-D3C0-49FE-8E2C-4BEFFB07C57B}" type="CATEGORYNAME">
                      <a:rPr lang="ja-JP" altLang="en-US"/>
                      <a:pPr>
                        <a:defRPr sz="500"/>
                      </a:pPr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500"/>
                    </a:pPr>
                    <a:r>
                      <a:rPr lang="en-US" altLang="ja-JP" baseline="0"/>
                      <a:t> </a:t>
                    </a:r>
                    <a:fld id="{980B53D5-B03F-46FF-9A3A-08C3897C07C8}" type="VALUE">
                      <a:rPr lang="ja-JP" altLang="en-US" baseline="0"/>
                      <a:pPr>
                        <a:defRPr sz="500"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  <a:fld id="{EF8F8E89-48E9-4673-8BF3-0522C35E0B13}" type="PERCENTAGE">
                      <a:rPr lang="en-US" altLang="ja-JP" baseline="0"/>
                      <a:pPr>
                        <a:defRPr sz="500"/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532608695652175"/>
                      <c:h val="0.136666666666666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26FA-4A69-BF4C-81B11F10ED97}"/>
                </c:ext>
              </c:extLst>
            </c:dLbl>
            <c:dLbl>
              <c:idx val="9"/>
              <c:layout>
                <c:manualLayout>
                  <c:x val="1.3934415701773405E-2"/>
                  <c:y val="7.231029776345755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500"/>
                    </a:pPr>
                    <a:fld id="{51BA429E-67D1-486E-BAB7-FD57EDD49086}" type="CATEGORYNAME">
                      <a:rPr lang="ja-JP" altLang="en-US"/>
                      <a:pPr>
                        <a:defRPr sz="500"/>
                      </a:pPr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 sz="500"/>
                    </a:pPr>
                    <a:r>
                      <a:rPr lang="en-US" altLang="ja-JP" baseline="0"/>
                      <a:t>  </a:t>
                    </a:r>
                    <a:fld id="{B37AFAC4-F3F4-4A6E-BBB4-3473AFD14B20}" type="VALUE">
                      <a:rPr lang="ja-JP" altLang="en-US" baseline="0"/>
                      <a:pPr>
                        <a:defRPr sz="500"/>
                      </a:pPr>
                      <a:t>[値]</a:t>
                    </a:fld>
                    <a:r>
                      <a:rPr lang="en-US" altLang="ja-JP" baseline="0"/>
                      <a:t>, </a:t>
                    </a:r>
                  </a:p>
                  <a:p>
                    <a:pPr>
                      <a:defRPr sz="500"/>
                    </a:pPr>
                    <a:fld id="{8E448066-8028-4C2E-B67F-EF393B89EF9F}" type="PERCENTAGE">
                      <a:rPr lang="en-US" altLang="ja-JP" baseline="0"/>
                      <a:pPr>
                        <a:defRPr sz="500"/>
                      </a:pPr>
                      <a:t>[パーセンテージ]</a:t>
                    </a:fld>
                    <a:endParaRPr lang="ja-JP" altLang="en-US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5737827942133009"/>
                      <c:h val="0.120075597899943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6FA-4A69-BF4C-81B11F10ED97}"/>
                </c:ext>
              </c:extLst>
            </c:dLbl>
            <c:dLbl>
              <c:idx val="10"/>
              <c:layout>
                <c:manualLayout>
                  <c:x val="-2.0316196903351048E-3"/>
                  <c:y val="1.6478543992405452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500"/>
                    </a:pPr>
                    <a:fld id="{1063E2FB-559A-4D58-92F2-A7F2EED5EAD1}" type="CATEGORYNAME">
                      <a:rPr lang="ja-JP" altLang="en-US" sz="500"/>
                      <a:pPr>
                        <a:defRPr sz="500"/>
                      </a:pPr>
                      <a:t>[分類名]</a:t>
                    </a:fld>
                    <a:r>
                      <a:rPr lang="en-US" altLang="ja-JP" sz="500" baseline="0"/>
                      <a:t>, </a:t>
                    </a:r>
                  </a:p>
                  <a:p>
                    <a:pPr>
                      <a:defRPr sz="500"/>
                    </a:pPr>
                    <a:fld id="{E6DFD111-EA7E-4292-BCE5-95BDF91840C5}" type="VALUE">
                      <a:rPr lang="ja-JP" altLang="en-US" sz="500" baseline="0"/>
                      <a:pPr>
                        <a:defRPr sz="500"/>
                      </a:pPr>
                      <a:t>[値]</a:t>
                    </a:fld>
                    <a:r>
                      <a:rPr lang="en-US" altLang="ja-JP" sz="500" baseline="0"/>
                      <a:t>,</a:t>
                    </a:r>
                  </a:p>
                  <a:p>
                    <a:pPr>
                      <a:defRPr sz="500"/>
                    </a:pPr>
                    <a:r>
                      <a:rPr lang="en-US" altLang="ja-JP" sz="500" baseline="0"/>
                      <a:t> </a:t>
                    </a:r>
                    <a:fld id="{36139314-B6C7-4B90-8B43-E128EA9796B1}" type="PERCENTAGE">
                      <a:rPr lang="en-US" altLang="ja-JP" sz="500" baseline="0"/>
                      <a:pPr>
                        <a:defRPr sz="500"/>
                      </a:pPr>
                      <a:t>[パーセンテージ]</a:t>
                    </a:fld>
                    <a:endParaRPr lang="en-US" altLang="ja-JP" sz="500" baseline="0"/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26FA-4A69-BF4C-81B11F10ED9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FA-4A69-BF4C-81B11F10ED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地域図P35!$AI$23:$AI$33</c:f>
              <c:strCache>
                <c:ptCount val="11"/>
                <c:pt idx="0">
                  <c:v>一管</c:v>
                </c:pt>
                <c:pt idx="1">
                  <c:v>二管</c:v>
                </c:pt>
                <c:pt idx="2">
                  <c:v>三管</c:v>
                </c:pt>
                <c:pt idx="3">
                  <c:v>四管</c:v>
                </c:pt>
                <c:pt idx="4">
                  <c:v>五管</c:v>
                </c:pt>
                <c:pt idx="5">
                  <c:v>六管</c:v>
                </c:pt>
                <c:pt idx="6">
                  <c:v>七管</c:v>
                </c:pt>
                <c:pt idx="7">
                  <c:v>八管</c:v>
                </c:pt>
                <c:pt idx="8">
                  <c:v>九管</c:v>
                </c:pt>
                <c:pt idx="9">
                  <c:v>十管</c:v>
                </c:pt>
                <c:pt idx="10">
                  <c:v>十一管</c:v>
                </c:pt>
              </c:strCache>
            </c:strRef>
          </c:cat>
          <c:val>
            <c:numRef>
              <c:f>地域図P35!$AJ$23:$AJ$33</c:f>
              <c:numCache>
                <c:formatCode>#,##0"隻"</c:formatCode>
                <c:ptCount val="11"/>
                <c:pt idx="0">
                  <c:v>21</c:v>
                </c:pt>
                <c:pt idx="1">
                  <c:v>25</c:v>
                </c:pt>
                <c:pt idx="2">
                  <c:v>9</c:v>
                </c:pt>
                <c:pt idx="3">
                  <c:v>14</c:v>
                </c:pt>
                <c:pt idx="4">
                  <c:v>21</c:v>
                </c:pt>
                <c:pt idx="5">
                  <c:v>17</c:v>
                </c:pt>
                <c:pt idx="6">
                  <c:v>11</c:v>
                </c:pt>
                <c:pt idx="7">
                  <c:v>48</c:v>
                </c:pt>
                <c:pt idx="8">
                  <c:v>23</c:v>
                </c:pt>
                <c:pt idx="9">
                  <c:v>12</c:v>
                </c:pt>
                <c:pt idx="10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6FA-4A69-BF4C-81B11F10E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一管
</a:t>
            </a:r>
            <a:r>
              <a:rPr lang="en-US" altLang="ja-JP"/>
              <a:t>72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3675590551181098"/>
          <c:y val="0.4207662678528820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87888237844186"/>
          <c:y val="0.14967525452165181"/>
          <c:w val="0.76611335636073785"/>
          <c:h val="0.69631531451377149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B6-4119-A26D-ED848FE4DD8B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B6-4119-A26D-ED848FE4DD8B}"/>
              </c:ext>
            </c:extLst>
          </c:dPt>
          <c:dLbls>
            <c:dLbl>
              <c:idx val="0"/>
              <c:layout>
                <c:manualLayout>
                  <c:x val="-0.10870541353228655"/>
                  <c:y val="0.18107618630106173"/>
                </c:manualLayout>
              </c:layout>
              <c:tx>
                <c:rich>
                  <a:bodyPr/>
                  <a:lstStyle/>
                  <a:p>
                    <a:fld id="{F1046B1E-3E97-4996-AA14-A3AFD4DE0578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23AA260E-05D7-488C-9442-67BF51D124CB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  <a:fld id="{F6EC340B-2B98-4856-8FEE-9D048646C050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657102038973883"/>
                      <c:h val="0.235362232892942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3B6-4119-A26D-ED848FE4DD8B}"/>
                </c:ext>
              </c:extLst>
            </c:dLbl>
            <c:dLbl>
              <c:idx val="1"/>
              <c:layout>
                <c:manualLayout>
                  <c:x val="9.0517231138877829E-2"/>
                  <c:y val="0.16231878130547756"/>
                </c:manualLayout>
              </c:layout>
              <c:tx>
                <c:rich>
                  <a:bodyPr/>
                  <a:lstStyle/>
                  <a:p>
                    <a:fld id="{C2A75F15-92C1-438A-89EA-DB2E1BF57AF9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  <a:fld id="{28551FF2-C7ED-4FAD-B546-9BDE26E37B62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67E97649-72BE-4495-9372-00C47005BFFA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262168152981251"/>
                      <c:h val="0.182608628968662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3B6-4119-A26D-ED848FE4DD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地域図P35!$AC$24:$AC$25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地域図P35!$AD$24:$AD$25</c:f>
              <c:numCache>
                <c:formatCode>#,##0"隻"</c:formatCode>
                <c:ptCount val="2"/>
                <c:pt idx="0">
                  <c:v>33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B6-4119-A26D-ED848FE4D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二管
</a:t>
            </a:r>
            <a:r>
              <a:rPr lang="en-US" altLang="ja-JP"/>
              <a:t>78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8551105024915359"/>
          <c:y val="0.312927312657346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840713037201634"/>
          <c:y val="3.4013831405661443E-2"/>
          <c:w val="0.75362852148806536"/>
          <c:h val="0.70748769323775806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CE-4C7F-BF59-C312D0883D3B}"/>
              </c:ext>
            </c:extLst>
          </c:dPt>
          <c:dPt>
            <c:idx val="1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CE-4C7F-BF59-C312D0883D3B}"/>
              </c:ext>
            </c:extLst>
          </c:dPt>
          <c:dLbls>
            <c:dLbl>
              <c:idx val="0"/>
              <c:layout>
                <c:manualLayout>
                  <c:x val="-5.267117509806387E-2"/>
                  <c:y val="-0.13629475400667751"/>
                </c:manualLayout>
              </c:layout>
              <c:tx>
                <c:rich>
                  <a:bodyPr/>
                  <a:lstStyle/>
                  <a:p>
                    <a:fld id="{903D1312-592C-46DF-9124-1D1CA7F1FC0F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21297BB7-DD28-441A-A4A9-BF5405296358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 </a:t>
                    </a:r>
                    <a:fld id="{61A47640-BCC8-43D7-A100-374D86C5347A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312970463498048"/>
                      <c:h val="0.248166378610389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7CE-4C7F-BF59-C312D0883D3B}"/>
                </c:ext>
              </c:extLst>
            </c:dLbl>
            <c:dLbl>
              <c:idx val="1"/>
              <c:layout>
                <c:manualLayout>
                  <c:x val="0.12114453219287107"/>
                  <c:y val="-0.1968216106220331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832158945846565"/>
                      <c:h val="0.192542879956336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7CE-4C7F-BF59-C312D0883D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地域図P35!$AC$40:$AC$41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地域図P35!$AD$40:$AD$41</c:f>
              <c:numCache>
                <c:formatCode>#,##0"隻"</c:formatCode>
                <c:ptCount val="2"/>
                <c:pt idx="0">
                  <c:v>48</c:v>
                </c:pt>
                <c:pt idx="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CE-4C7F-BF59-C312D0883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三管
</a:t>
            </a:r>
            <a:r>
              <a:rPr lang="en-US" altLang="ja-JP"/>
              <a:t>184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3606338681349044"/>
          <c:y val="0.463257398168740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89531652122196"/>
          <c:y val="0.16793893129770993"/>
          <c:w val="0.76692010881736383"/>
          <c:h val="0.77862595419847325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7.3311988101075046E-2"/>
                  <c:y val="-4.1278499586239669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511199665671802"/>
                      <c:h val="0.338555785673199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8E78-4868-A964-F8F527996C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地域図P35!$AC$30:$AC$31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地域図P35!$AD$30:$AD$31</c:f>
              <c:numCache>
                <c:formatCode>#,##0"隻"</c:formatCode>
                <c:ptCount val="2"/>
                <c:pt idx="0">
                  <c:v>169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8-4868-A964-F8F527996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四管</a:t>
            </a:r>
            <a:endParaRPr lang="en-US" altLang="ja-JP"/>
          </a:p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-US" altLang="ja-JP"/>
              <a:t>109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5272691659811176"/>
          <c:y val="0.45625131233595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5373134328357"/>
          <c:y val="0.2062506294269697"/>
          <c:w val="0.76865671641791045"/>
          <c:h val="0.64375196457508721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10792827023374016"/>
                  <c:y val="-2.8502189720227286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791715239406134"/>
                      <c:h val="0.22555557528920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F80-42CF-A4F3-A131A4BA6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地域図P35!$AC$32:$AC$33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地域図P35!$AD$32:$AD$33</c:f>
              <c:numCache>
                <c:formatCode>#,##0"隻"</c:formatCode>
                <c:ptCount val="2"/>
                <c:pt idx="0">
                  <c:v>74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80-42CF-A4F3-A131A4BA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五管
</a:t>
            </a:r>
            <a:r>
              <a:rPr lang="en-US" altLang="ja-JP"/>
              <a:t>180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3528590786754007"/>
          <c:y val="0.468885727767770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71641791044777"/>
          <c:y val="0.16417910447761194"/>
          <c:w val="0.75373134328358204"/>
          <c:h val="0.75373134328358204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13680432233204892"/>
                  <c:y val="3.429912908987129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2143658904339085"/>
                      <c:h val="0.332050597484855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21C-4EB7-97F4-48F0764876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地域図P35!$AC$28:$AC$29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地域図P35!$AD$28:$AD$29</c:f>
              <c:numCache>
                <c:formatCode>#,##0"隻"</c:formatCode>
                <c:ptCount val="2"/>
                <c:pt idx="0">
                  <c:v>145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1C-4EB7-97F4-48F076487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六管
</a:t>
            </a:r>
            <a:r>
              <a:rPr lang="en-US" altLang="ja-JP"/>
              <a:t>234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4577210607294776"/>
          <c:y val="0.469818415555198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437370142007"/>
          <c:y val="0.19047745587170409"/>
          <c:w val="0.71724379459790744"/>
          <c:h val="0.70748769323775806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9.8348818897637802E-2"/>
                  <c:y val="1.20891977168787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44515039370078741"/>
                      <c:h val="0.246359293926102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94D-449C-A183-104F04A6FC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地域図P35!$AC$44:$AC$45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地域図P35!$AD$44:$AD$45</c:f>
              <c:numCache>
                <c:formatCode>#,##0"隻"</c:formatCode>
                <c:ptCount val="2"/>
                <c:pt idx="0">
                  <c:v>200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D-449C-A183-104F04A6F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第一管区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82805915374687"/>
          <c:y val="2.8901734104046242E-2"/>
          <c:w val="0.7770724804453637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EF8-41EF-A6CB-3CA5754FD9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地域図P35!$U$13:$U$21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地域図P35!$V$13:$V$21</c:f>
              <c:numCache>
                <c:formatCode>General</c:formatCode>
                <c:ptCount val="9"/>
                <c:pt idx="0">
                  <c:v>18</c:v>
                </c:pt>
                <c:pt idx="1">
                  <c:v>38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F8-41EF-A6CB-3CA5754FD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1120464"/>
        <c:axId val="231120856"/>
      </c:barChart>
      <c:catAx>
        <c:axId val="23112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1208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1120856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1120464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550"/>
              <a:t>七管
</a:t>
            </a:r>
            <a:r>
              <a:rPr lang="en-US" altLang="ja-JP" sz="550"/>
              <a:t>282</a:t>
            </a:r>
            <a:r>
              <a:rPr lang="ja-JP" altLang="en-US" sz="550"/>
              <a:t>隻</a:t>
            </a:r>
          </a:p>
        </c:rich>
      </c:tx>
      <c:layout>
        <c:manualLayout>
          <c:xMode val="edge"/>
          <c:yMode val="edge"/>
          <c:x val="0.45315117349162287"/>
          <c:y val="0.440048743907011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85401459854"/>
          <c:y val="0.17006915702830722"/>
          <c:w val="0.74452554744525545"/>
          <c:h val="0.69388216067549346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11383843686205891"/>
                  <c:y val="1.944021298576394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31881481481481483"/>
                      <c:h val="0.190332380616803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67D-4968-9988-FC215CD62662}"/>
                </c:ext>
              </c:extLst>
            </c:dLbl>
            <c:dLbl>
              <c:idx val="1"/>
              <c:layout>
                <c:manualLayout>
                  <c:x val="2.962962962962966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62962962962963"/>
                      <c:h val="0.135347470660838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C83-4685-A9A8-41815EE3FCD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地域図P35!$AC$34:$AC$35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地域図P35!$AD$34:$AD$35</c:f>
              <c:numCache>
                <c:formatCode>#,##0"隻"</c:formatCode>
                <c:ptCount val="2"/>
                <c:pt idx="0">
                  <c:v>166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7D-4968-9988-FC215CD62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八管
</a:t>
            </a:r>
            <a:r>
              <a:rPr lang="en-US" altLang="ja-JP"/>
              <a:t>136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3844561823786987"/>
          <c:y val="0.4561802922782800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41414111747063"/>
          <c:y val="0.18439844025958735"/>
          <c:w val="0.7443636350286178"/>
          <c:h val="0.70213252252689029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7A-4186-B984-D00514A1AC2A}"/>
              </c:ext>
            </c:extLst>
          </c:dPt>
          <c:dLbls>
            <c:dLbl>
              <c:idx val="0"/>
              <c:layout>
                <c:manualLayout>
                  <c:x val="-0.17972332187758297"/>
                  <c:y val="8.60700802951449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117370687780055"/>
                      <c:h val="0.25502502472004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A7A-4186-B984-D00514A1AC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地域図P35!$AC$42:$AC$43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地域図P35!$AD$42:$AD$43</c:f>
              <c:numCache>
                <c:formatCode>#,##0"隻"</c:formatCode>
                <c:ptCount val="2"/>
                <c:pt idx="0">
                  <c:v>81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7A-4186-B984-D00514A1A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九管
</a:t>
            </a:r>
            <a:r>
              <a:rPr lang="en-US" altLang="ja-JP"/>
              <a:t>82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4753711756179732"/>
          <c:y val="0.4365948741701404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25373134328357"/>
          <c:y val="0.15441231909294251"/>
          <c:w val="0.76865671641791045"/>
          <c:h val="0.75735566031300372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1A-468C-AAE0-EF6B8D931927}"/>
              </c:ext>
            </c:extLst>
          </c:dPt>
          <c:dLbls>
            <c:dLbl>
              <c:idx val="0"/>
              <c:layout>
                <c:manualLayout>
                  <c:x val="-0.11254422465484497"/>
                  <c:y val="0.14460994459025955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50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712694449779142"/>
                      <c:h val="0.203703703703703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861A-468C-AAE0-EF6B8D9319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地域図P35!$AC$26:$AC$27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地域図P35!$AD$26:$AD$27</c:f>
              <c:numCache>
                <c:formatCode>#,##0"隻"</c:formatCode>
                <c:ptCount val="2"/>
                <c:pt idx="0">
                  <c:v>76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8C-AAE0-EF6B8D931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十管
</a:t>
            </a:r>
            <a:r>
              <a:rPr lang="en-US" altLang="ja-JP"/>
              <a:t>108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5600000000000002"/>
          <c:y val="0.4848524616241151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00000000000001"/>
          <c:y val="0.16666789970924856"/>
          <c:w val="0.83199999999999996"/>
          <c:h val="0.78788461680735677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19-4286-AF92-92BF04061527}"/>
              </c:ext>
            </c:extLst>
          </c:dPt>
          <c:dLbls>
            <c:dLbl>
              <c:idx val="0"/>
              <c:layout>
                <c:manualLayout>
                  <c:x val="-0.20139288623404833"/>
                  <c:y val="4.752876034115193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9442573988596256"/>
                      <c:h val="0.335357553559766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F19-4286-AF92-92BF040615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地域図P35!$AC$38:$AC$39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地域図P35!$AD$38:$AD$39</c:f>
              <c:numCache>
                <c:formatCode>#,##0"隻"</c:formatCode>
                <c:ptCount val="2"/>
                <c:pt idx="0">
                  <c:v>110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19-4286-AF92-92BF04061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十一管
</a:t>
            </a:r>
            <a:r>
              <a:rPr lang="en-US" altLang="ja-JP"/>
              <a:t>69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265960459978474"/>
          <c:y val="0.4212455261274158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5625"/>
          <c:y val="0.13986013986013987"/>
          <c:w val="0.8046875"/>
          <c:h val="0.72027972027972031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13951193600799899"/>
                  <c:y val="0.1477689538451087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980189976252966"/>
                      <c:h val="0.202182366725912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894-454C-A9A2-840C3A3A1905}"/>
                </c:ext>
              </c:extLst>
            </c:dLbl>
            <c:dLbl>
              <c:idx val="1"/>
              <c:layout>
                <c:manualLayout>
                  <c:x val="3.968253968253968E-2"/>
                  <c:y val="-5.39152977935765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31746031746033"/>
                      <c:h val="0.14377412744953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7D4B-4894-B6F2-AFC950B863A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地域図P35!$AC$36:$AC$37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地域図P35!$AD$36:$AD$37</c:f>
              <c:numCache>
                <c:formatCode>#,##0"隻"</c:formatCode>
                <c:ptCount val="2"/>
                <c:pt idx="0">
                  <c:v>42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94-454C-A9A2-840C3A3A1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全国
</a:t>
            </a:r>
            <a:r>
              <a:rPr lang="en-US" altLang="ja-JP"/>
              <a:t>1,534</a:t>
            </a:r>
            <a:r>
              <a:rPr lang="ja-JP" altLang="en-US"/>
              <a:t>隻</a:t>
            </a:r>
          </a:p>
        </c:rich>
      </c:tx>
      <c:layout>
        <c:manualLayout>
          <c:xMode val="edge"/>
          <c:yMode val="edge"/>
          <c:x val="0.43524453755799647"/>
          <c:y val="0.4076936885479988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7910447761194"/>
          <c:y val="7.6923365847978695E-2"/>
          <c:w val="0.82835820895522383"/>
          <c:h val="0.85384936091256347"/>
        </c:manualLayout>
      </c:layout>
      <c:doughnutChart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09-4102-9C1B-133E8B853D41}"/>
              </c:ext>
            </c:extLst>
          </c:dPt>
          <c:dLbls>
            <c:dLbl>
              <c:idx val="0"/>
              <c:layout>
                <c:manualLayout>
                  <c:x val="-0.15438431898140392"/>
                  <c:y val="5.990954976781739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72390685206904"/>
                      <c:h val="0.36410256410256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A09-4102-9C1B-133E8B853D41}"/>
                </c:ext>
              </c:extLst>
            </c:dLbl>
            <c:dLbl>
              <c:idx val="1"/>
              <c:layout>
                <c:manualLayout>
                  <c:x val="0"/>
                  <c:y val="6.153846153846154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1505361031998661"/>
                      <c:h val="0.297435897435897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7FA-427E-9579-12DAFCA4383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地域図P35!$AB$49:$AB$50</c:f>
              <c:strCache>
                <c:ptCount val="2"/>
                <c:pt idx="0">
                  <c:v>一般船舶</c:v>
                </c:pt>
                <c:pt idx="1">
                  <c:v>漁船</c:v>
                </c:pt>
              </c:strCache>
            </c:strRef>
          </c:cat>
          <c:val>
            <c:numRef>
              <c:f>地域図P35!$AC$49:$AC$50</c:f>
              <c:numCache>
                <c:formatCode>#,##0"隻"</c:formatCode>
                <c:ptCount val="2"/>
                <c:pt idx="0">
                  <c:v>1144</c:v>
                </c:pt>
                <c:pt idx="1">
                  <c:v>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09-4102-9C1B-133E8B853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6350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第二管区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82805915374687"/>
          <c:y val="2.8901734104046242E-2"/>
          <c:w val="0.7770724804453637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地域図P35!$U$70:$U$78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地域図P35!$V$70:$V$78</c:f>
              <c:numCache>
                <c:formatCode>General</c:formatCode>
                <c:ptCount val="9"/>
                <c:pt idx="0">
                  <c:v>59</c:v>
                </c:pt>
                <c:pt idx="1">
                  <c:v>40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C-4B3B-8F80-F5ADFA272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1121640"/>
        <c:axId val="231122032"/>
      </c:barChart>
      <c:catAx>
        <c:axId val="23112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11220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1122032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1121640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第三管区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82805915374687"/>
          <c:y val="2.8901734104046242E-2"/>
          <c:w val="0.7770724804453637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83E-4DE3-9521-55DCDBB5CC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地域図P35!$Y$24:$Y$32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地域図P35!$Z$24:$Z$32</c:f>
              <c:numCache>
                <c:formatCode>General</c:formatCode>
                <c:ptCount val="9"/>
                <c:pt idx="0">
                  <c:v>105</c:v>
                </c:pt>
                <c:pt idx="1">
                  <c:v>70</c:v>
                </c:pt>
                <c:pt idx="2">
                  <c:v>13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E-4DE3-9521-55DCDBB5C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20448"/>
        <c:axId val="234520840"/>
      </c:barChart>
      <c:catAx>
        <c:axId val="234520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208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20840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20448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第四管区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101948465952385"/>
          <c:y val="2.8901734104046242E-2"/>
          <c:w val="0.75159469420125335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6C-4470-A99B-DDFB3BBD81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地域図P35!$U$42:$U$50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地域図P35!$V$42:$V$50</c:f>
              <c:numCache>
                <c:formatCode>General</c:formatCode>
                <c:ptCount val="9"/>
                <c:pt idx="0">
                  <c:v>38</c:v>
                </c:pt>
                <c:pt idx="1">
                  <c:v>41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C-4470-A99B-DDFB3BBD8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23192"/>
        <c:axId val="234523584"/>
      </c:barChart>
      <c:catAx>
        <c:axId val="23452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235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23584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23192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第五管区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4962596340236757E-2"/>
          <c:y val="0"/>
          <c:w val="0.69426967515200522"/>
          <c:h val="0.62090111906542578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7342174106288018E-18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FF-49A7-B478-50F560828B1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地域図P35!$U$28:$U$36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地域図P35!$V$28:$V$36</c:f>
              <c:numCache>
                <c:formatCode>General</c:formatCode>
                <c:ptCount val="9"/>
                <c:pt idx="0">
                  <c:v>74</c:v>
                </c:pt>
                <c:pt idx="1">
                  <c:v>71</c:v>
                </c:pt>
                <c:pt idx="2">
                  <c:v>28</c:v>
                </c:pt>
                <c:pt idx="3">
                  <c:v>5</c:v>
                </c:pt>
                <c:pt idx="4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FF-49A7-B478-50F560828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76160"/>
        <c:axId val="234576552"/>
      </c:barChart>
      <c:catAx>
        <c:axId val="23457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7655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76552"/>
        <c:scaling>
          <c:orientation val="minMax"/>
          <c:max val="280"/>
          <c:min val="0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76160"/>
        <c:crosses val="autoZero"/>
        <c:crossBetween val="between"/>
        <c:majorUnit val="28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第六管区</a:t>
            </a:r>
          </a:p>
        </c:rich>
      </c:tx>
      <c:layout>
        <c:manualLayout>
          <c:xMode val="edge"/>
          <c:yMode val="edge"/>
          <c:x val="0.34395038199842853"/>
          <c:y val="0.1907514450867051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649727090363412"/>
          <c:y val="2.8901734104046242E-2"/>
          <c:w val="0.70063912171303278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4FD-4AF8-821D-8503D869DDC2}"/>
                </c:ext>
              </c:extLst>
            </c:dLbl>
            <c:dLbl>
              <c:idx val="1"/>
              <c:layout>
                <c:manualLayout>
                  <c:x val="5.1269198526542378E-3"/>
                  <c:y val="6.081931794620615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FD-4AF8-821D-8503D869DDC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地域図P35!$Y$71:$Y$79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地域図P35!$Z$71:$Z$79</c:f>
              <c:numCache>
                <c:formatCode>General</c:formatCode>
                <c:ptCount val="9"/>
                <c:pt idx="0">
                  <c:v>92</c:v>
                </c:pt>
                <c:pt idx="1">
                  <c:v>132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D-4AF8-821D-8503D869D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77336"/>
        <c:axId val="234577728"/>
      </c:barChart>
      <c:catAx>
        <c:axId val="234577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77728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77728"/>
        <c:scaling>
          <c:orientation val="minMax"/>
          <c:max val="27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77336"/>
        <c:crosses val="autoZero"/>
        <c:crossBetween val="between"/>
        <c:majorUnit val="30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第七管区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286671746466171"/>
          <c:y val="2.8901734104046242E-2"/>
          <c:w val="0.69426967515200522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39A-45E1-81F7-E5C48377CE4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地域図P35!$Y$35:$Y$43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地域図P35!$Z$35:$Z$43</c:f>
              <c:numCache>
                <c:formatCode>General</c:formatCode>
                <c:ptCount val="9"/>
                <c:pt idx="0">
                  <c:v>90</c:v>
                </c:pt>
                <c:pt idx="1">
                  <c:v>88</c:v>
                </c:pt>
                <c:pt idx="2">
                  <c:v>25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9A-45E1-81F7-E5C48377C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78512"/>
        <c:axId val="234578904"/>
      </c:barChart>
      <c:catAx>
        <c:axId val="23457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7890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78904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78512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第八管区</a:t>
            </a:r>
          </a:p>
        </c:rich>
      </c:tx>
      <c:layout>
        <c:manualLayout>
          <c:xMode val="edge"/>
          <c:yMode val="edge"/>
          <c:x val="0.31847200628583844"/>
          <c:y val="0.18497109826589594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5286671746466171"/>
          <c:y val="2.8901734104046242E-2"/>
          <c:w val="0.69426967515200522"/>
          <c:h val="0.58959537572254339"/>
        </c:manualLayout>
      </c:layout>
      <c:barChart>
        <c:barDir val="col"/>
        <c:grouping val="clustered"/>
        <c:varyColors val="0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4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6B-4B40-B354-BFEDFD80185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地域図P35!$Y$58:$Y$66</c:f>
              <c:strCache>
                <c:ptCount val="9"/>
                <c:pt idx="0">
                  <c:v>港内</c:v>
                </c:pt>
                <c:pt idx="1">
                  <c:v>三海里未満</c:v>
                </c:pt>
                <c:pt idx="2">
                  <c:v>三～十二海里</c:v>
                </c:pt>
                <c:pt idx="3">
                  <c:v>十二～二十海里</c:v>
                </c:pt>
                <c:pt idx="4">
                  <c:v>二十～五十海里</c:v>
                </c:pt>
                <c:pt idx="5">
                  <c:v>五十～百海里</c:v>
                </c:pt>
                <c:pt idx="6">
                  <c:v>百～二百海里</c:v>
                </c:pt>
                <c:pt idx="7">
                  <c:v>二百～五百海里</c:v>
                </c:pt>
                <c:pt idx="8">
                  <c:v>五百海里以遠</c:v>
                </c:pt>
              </c:strCache>
            </c:strRef>
          </c:cat>
          <c:val>
            <c:numRef>
              <c:f>地域図P35!$Z$58:$Z$66</c:f>
              <c:numCache>
                <c:formatCode>General</c:formatCode>
                <c:ptCount val="9"/>
                <c:pt idx="0">
                  <c:v>41</c:v>
                </c:pt>
                <c:pt idx="1">
                  <c:v>48</c:v>
                </c:pt>
                <c:pt idx="2">
                  <c:v>16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6B-4B40-B354-BFEDFD801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4575768"/>
        <c:axId val="234522800"/>
      </c:barChart>
      <c:catAx>
        <c:axId val="23457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45228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34522800"/>
        <c:scaling>
          <c:orientation val="minMax"/>
          <c:max val="20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34575768"/>
        <c:crosses val="autoZero"/>
        <c:crossBetween val="between"/>
        <c:majorUnit val="210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26" Type="http://schemas.openxmlformats.org/officeDocument/2006/relationships/chart" Target="../charts/chart25.xml"/><Relationship Id="rId3" Type="http://schemas.openxmlformats.org/officeDocument/2006/relationships/chart" Target="../charts/chart2.xml"/><Relationship Id="rId21" Type="http://schemas.openxmlformats.org/officeDocument/2006/relationships/chart" Target="../charts/chart20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5" Type="http://schemas.openxmlformats.org/officeDocument/2006/relationships/chart" Target="../charts/chart24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20" Type="http://schemas.openxmlformats.org/officeDocument/2006/relationships/chart" Target="../charts/chart19.xml"/><Relationship Id="rId1" Type="http://schemas.openxmlformats.org/officeDocument/2006/relationships/image" Target="../media/image1.emf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24" Type="http://schemas.openxmlformats.org/officeDocument/2006/relationships/chart" Target="../charts/chart23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23" Type="http://schemas.openxmlformats.org/officeDocument/2006/relationships/chart" Target="../charts/chart22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Relationship Id="rId22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</xdr:row>
      <xdr:rowOff>9525</xdr:rowOff>
    </xdr:from>
    <xdr:to>
      <xdr:col>14</xdr:col>
      <xdr:colOff>657225</xdr:colOff>
      <xdr:row>63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44450" y="490764"/>
          <a:ext cx="6453868" cy="9690100"/>
          <a:chOff x="4" y="51"/>
          <a:chExt cx="676" cy="961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GrpSpPr>
            <a:grpSpLocks/>
          </xdr:cNvGrpSpPr>
        </xdr:nvGrpSpPr>
        <xdr:grpSpPr bwMode="auto">
          <a:xfrm>
            <a:off x="4" y="51"/>
            <a:ext cx="676" cy="961"/>
            <a:chOff x="4" y="51"/>
            <a:chExt cx="676" cy="961"/>
          </a:xfrm>
        </xdr:grpSpPr>
        <xdr:pic>
          <xdr:nvPicPr>
            <xdr:cNvPr id="5" name="Picture 3">
              <a:extLst>
                <a:ext uri="{FF2B5EF4-FFF2-40B4-BE49-F238E27FC236}">
                  <a16:creationId xmlns:a16="http://schemas.microsoft.com/office/drawing/2014/main" id="{00000000-0008-0000-0500-000005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4" y="51"/>
              <a:ext cx="676" cy="96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pic>
        <xdr:sp macro="" textlink="">
          <xdr:nvSpPr>
            <xdr:cNvPr id="6" name="Rectangle 4">
              <a:extLst>
                <a:ext uri="{FF2B5EF4-FFF2-40B4-BE49-F238E27FC236}">
                  <a16:creationId xmlns:a16="http://schemas.microsoft.com/office/drawing/2014/main" id="{00000000-0008-0000-0500-00000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" y="53"/>
              <a:ext cx="222" cy="39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</xdr:grp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Arrowheads="1"/>
          </xdr:cNvSpPr>
        </xdr:nvSpPr>
        <xdr:spPr bwMode="auto">
          <a:xfrm rot="2098290">
            <a:off x="426" y="496"/>
            <a:ext cx="128" cy="5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356907</xdr:colOff>
      <xdr:row>12</xdr:row>
      <xdr:rowOff>110378</xdr:rowOff>
    </xdr:from>
    <xdr:to>
      <xdr:col>13</xdr:col>
      <xdr:colOff>4482</xdr:colOff>
      <xdr:row>13</xdr:row>
      <xdr:rowOff>100852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5357532" y="1986803"/>
          <a:ext cx="333375" cy="161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釧路</a:t>
          </a:r>
        </a:p>
      </xdr:txBody>
    </xdr:sp>
    <xdr:clientData/>
  </xdr:twoCellAnchor>
  <xdr:twoCellAnchor>
    <xdr:from>
      <xdr:col>10</xdr:col>
      <xdr:colOff>24305</xdr:colOff>
      <xdr:row>13</xdr:row>
      <xdr:rowOff>166687</xdr:rowOff>
    </xdr:from>
    <xdr:to>
      <xdr:col>10</xdr:col>
      <xdr:colOff>357680</xdr:colOff>
      <xdr:row>14</xdr:row>
      <xdr:rowOff>157162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4281980" y="2214562"/>
          <a:ext cx="3333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室蘭</a:t>
          </a:r>
        </a:p>
      </xdr:txBody>
    </xdr:sp>
    <xdr:clientData/>
  </xdr:twoCellAnchor>
  <xdr:twoCellAnchor>
    <xdr:from>
      <xdr:col>10</xdr:col>
      <xdr:colOff>177800</xdr:colOff>
      <xdr:row>11</xdr:row>
      <xdr:rowOff>90488</xdr:rowOff>
    </xdr:from>
    <xdr:to>
      <xdr:col>11</xdr:col>
      <xdr:colOff>139700</xdr:colOff>
      <xdr:row>12</xdr:row>
      <xdr:rowOff>61913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4435475" y="1795463"/>
          <a:ext cx="3333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小樽</a:t>
          </a:r>
        </a:p>
      </xdr:txBody>
    </xdr:sp>
    <xdr:clientData/>
  </xdr:twoCellAnchor>
  <xdr:twoCellAnchor>
    <xdr:from>
      <xdr:col>9</xdr:col>
      <xdr:colOff>309562</xdr:colOff>
      <xdr:row>3</xdr:row>
      <xdr:rowOff>114300</xdr:rowOff>
    </xdr:from>
    <xdr:to>
      <xdr:col>10</xdr:col>
      <xdr:colOff>271462</xdr:colOff>
      <xdr:row>4</xdr:row>
      <xdr:rowOff>104775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4195762" y="600075"/>
          <a:ext cx="3333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稚内</a:t>
          </a:r>
        </a:p>
      </xdr:txBody>
    </xdr:sp>
    <xdr:clientData/>
  </xdr:twoCellAnchor>
  <xdr:twoCellAnchor>
    <xdr:from>
      <xdr:col>10</xdr:col>
      <xdr:colOff>226850</xdr:colOff>
      <xdr:row>16</xdr:row>
      <xdr:rowOff>113643</xdr:rowOff>
    </xdr:from>
    <xdr:to>
      <xdr:col>11</xdr:col>
      <xdr:colOff>188750</xdr:colOff>
      <xdr:row>17</xdr:row>
      <xdr:rowOff>104118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4484525" y="2675868"/>
          <a:ext cx="333375" cy="16192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函館</a:t>
          </a:r>
        </a:p>
      </xdr:txBody>
    </xdr:sp>
    <xdr:clientData/>
  </xdr:twoCellAnchor>
  <xdr:twoCellAnchor>
    <xdr:from>
      <xdr:col>11</xdr:col>
      <xdr:colOff>264304</xdr:colOff>
      <xdr:row>6</xdr:row>
      <xdr:rowOff>55373</xdr:rowOff>
    </xdr:from>
    <xdr:to>
      <xdr:col>12</xdr:col>
      <xdr:colOff>227885</xdr:colOff>
      <xdr:row>7</xdr:row>
      <xdr:rowOff>45847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4893454" y="998348"/>
          <a:ext cx="335056" cy="142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紋別</a:t>
          </a:r>
        </a:p>
      </xdr:txBody>
    </xdr:sp>
    <xdr:clientData/>
  </xdr:twoCellAnchor>
  <xdr:twoCellAnchor>
    <xdr:from>
      <xdr:col>10</xdr:col>
      <xdr:colOff>128587</xdr:colOff>
      <xdr:row>7</xdr:row>
      <xdr:rowOff>138112</xdr:rowOff>
    </xdr:from>
    <xdr:to>
      <xdr:col>11</xdr:col>
      <xdr:colOff>90487</xdr:colOff>
      <xdr:row>8</xdr:row>
      <xdr:rowOff>128587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4386262" y="1233487"/>
          <a:ext cx="3333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留萌</a:t>
          </a:r>
        </a:p>
      </xdr:txBody>
    </xdr:sp>
    <xdr:clientData/>
  </xdr:twoCellAnchor>
  <xdr:twoCellAnchor>
    <xdr:from>
      <xdr:col>12</xdr:col>
      <xdr:colOff>19050</xdr:colOff>
      <xdr:row>27</xdr:row>
      <xdr:rowOff>109538</xdr:rowOff>
    </xdr:from>
    <xdr:to>
      <xdr:col>12</xdr:col>
      <xdr:colOff>352425</xdr:colOff>
      <xdr:row>28</xdr:row>
      <xdr:rowOff>100013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5019675" y="4500563"/>
          <a:ext cx="3333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宮城</a:t>
          </a:r>
        </a:p>
      </xdr:txBody>
    </xdr:sp>
    <xdr:clientData/>
  </xdr:twoCellAnchor>
  <xdr:twoCellAnchor>
    <xdr:from>
      <xdr:col>9</xdr:col>
      <xdr:colOff>128588</xdr:colOff>
      <xdr:row>25</xdr:row>
      <xdr:rowOff>142874</xdr:rowOff>
    </xdr:from>
    <xdr:to>
      <xdr:col>10</xdr:col>
      <xdr:colOff>90488</xdr:colOff>
      <xdr:row>26</xdr:row>
      <xdr:rowOff>133349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4014788" y="4190999"/>
          <a:ext cx="333375" cy="161925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酒田</a:t>
          </a:r>
        </a:p>
      </xdr:txBody>
    </xdr:sp>
    <xdr:clientData/>
  </xdr:twoCellAnchor>
  <xdr:twoCellAnchor>
    <xdr:from>
      <xdr:col>12</xdr:col>
      <xdr:colOff>150812</xdr:colOff>
      <xdr:row>21</xdr:row>
      <xdr:rowOff>139700</xdr:rowOff>
    </xdr:from>
    <xdr:to>
      <xdr:col>12</xdr:col>
      <xdr:colOff>484187</xdr:colOff>
      <xdr:row>22</xdr:row>
      <xdr:rowOff>130175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5167312" y="3552825"/>
          <a:ext cx="333375" cy="1412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釜石</a:t>
          </a:r>
        </a:p>
      </xdr:txBody>
    </xdr:sp>
    <xdr:clientData/>
  </xdr:twoCellAnchor>
  <xdr:twoCellAnchor>
    <xdr:from>
      <xdr:col>9</xdr:col>
      <xdr:colOff>39687</xdr:colOff>
      <xdr:row>23</xdr:row>
      <xdr:rowOff>147637</xdr:rowOff>
    </xdr:from>
    <xdr:to>
      <xdr:col>10</xdr:col>
      <xdr:colOff>1587</xdr:colOff>
      <xdr:row>24</xdr:row>
      <xdr:rowOff>119062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3937000" y="3862387"/>
          <a:ext cx="334962" cy="14605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秋田</a:t>
          </a:r>
        </a:p>
      </xdr:txBody>
    </xdr:sp>
    <xdr:clientData/>
  </xdr:twoCellAnchor>
  <xdr:twoCellAnchor>
    <xdr:from>
      <xdr:col>12</xdr:col>
      <xdr:colOff>71437</xdr:colOff>
      <xdr:row>29</xdr:row>
      <xdr:rowOff>109538</xdr:rowOff>
    </xdr:from>
    <xdr:to>
      <xdr:col>12</xdr:col>
      <xdr:colOff>595312</xdr:colOff>
      <xdr:row>30</xdr:row>
      <xdr:rowOff>100013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5072062" y="4843463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福島</a:t>
          </a:r>
        </a:p>
      </xdr:txBody>
    </xdr:sp>
    <xdr:clientData/>
  </xdr:twoCellAnchor>
  <xdr:oneCellAnchor>
    <xdr:from>
      <xdr:col>10</xdr:col>
      <xdr:colOff>129181</xdr:colOff>
      <xdr:row>20</xdr:row>
      <xdr:rowOff>11495</xdr:rowOff>
    </xdr:from>
    <xdr:ext cx="260584" cy="156453"/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4386856" y="3259520"/>
          <a:ext cx="260584" cy="1564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青森</a:t>
          </a:r>
        </a:p>
      </xdr:txBody>
    </xdr:sp>
    <xdr:clientData/>
  </xdr:oneCellAnchor>
  <xdr:twoCellAnchor>
    <xdr:from>
      <xdr:col>12</xdr:col>
      <xdr:colOff>0</xdr:colOff>
      <xdr:row>19</xdr:row>
      <xdr:rowOff>123825</xdr:rowOff>
    </xdr:from>
    <xdr:to>
      <xdr:col>12</xdr:col>
      <xdr:colOff>333375</xdr:colOff>
      <xdr:row>20</xdr:row>
      <xdr:rowOff>114300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5000625" y="3200400"/>
          <a:ext cx="33337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八戸</a:t>
          </a:r>
        </a:p>
      </xdr:txBody>
    </xdr:sp>
    <xdr:clientData/>
  </xdr:twoCellAnchor>
  <xdr:twoCellAnchor>
    <xdr:from>
      <xdr:col>11</xdr:col>
      <xdr:colOff>173585</xdr:colOff>
      <xdr:row>37</xdr:row>
      <xdr:rowOff>117256</xdr:rowOff>
    </xdr:from>
    <xdr:to>
      <xdr:col>12</xdr:col>
      <xdr:colOff>323358</xdr:colOff>
      <xdr:row>38</xdr:row>
      <xdr:rowOff>87368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4802735" y="6222781"/>
          <a:ext cx="521248" cy="141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横須賀</a:t>
          </a:r>
        </a:p>
      </xdr:txBody>
    </xdr:sp>
    <xdr:clientData/>
  </xdr:twoCellAnchor>
  <xdr:twoCellAnchor>
    <xdr:from>
      <xdr:col>9</xdr:col>
      <xdr:colOff>95250</xdr:colOff>
      <xdr:row>36</xdr:row>
      <xdr:rowOff>166687</xdr:rowOff>
    </xdr:from>
    <xdr:to>
      <xdr:col>10</xdr:col>
      <xdr:colOff>57150</xdr:colOff>
      <xdr:row>37</xdr:row>
      <xdr:rowOff>157162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3981450" y="6100762"/>
          <a:ext cx="3333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清水</a:t>
          </a:r>
        </a:p>
      </xdr:txBody>
    </xdr:sp>
    <xdr:clientData/>
  </xdr:twoCellAnchor>
  <xdr:twoCellAnchor>
    <xdr:from>
      <xdr:col>10</xdr:col>
      <xdr:colOff>98863</xdr:colOff>
      <xdr:row>39</xdr:row>
      <xdr:rowOff>137730</xdr:rowOff>
    </xdr:from>
    <xdr:to>
      <xdr:col>11</xdr:col>
      <xdr:colOff>42863</xdr:colOff>
      <xdr:row>40</xdr:row>
      <xdr:rowOff>128205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4356538" y="6586155"/>
          <a:ext cx="3154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下田</a:t>
          </a:r>
        </a:p>
      </xdr:txBody>
    </xdr:sp>
    <xdr:clientData/>
  </xdr:twoCellAnchor>
  <xdr:twoCellAnchor>
    <xdr:from>
      <xdr:col>9</xdr:col>
      <xdr:colOff>306495</xdr:colOff>
      <xdr:row>35</xdr:row>
      <xdr:rowOff>3230</xdr:rowOff>
    </xdr:from>
    <xdr:to>
      <xdr:col>10</xdr:col>
      <xdr:colOff>269764</xdr:colOff>
      <xdr:row>35</xdr:row>
      <xdr:rowOff>168330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4192695" y="5765855"/>
          <a:ext cx="334744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横浜</a:t>
          </a:r>
        </a:p>
      </xdr:txBody>
    </xdr:sp>
    <xdr:clientData/>
  </xdr:twoCellAnchor>
  <xdr:twoCellAnchor>
    <xdr:from>
      <xdr:col>11</xdr:col>
      <xdr:colOff>358994</xdr:colOff>
      <xdr:row>36</xdr:row>
      <xdr:rowOff>10347</xdr:rowOff>
    </xdr:from>
    <xdr:to>
      <xdr:col>12</xdr:col>
      <xdr:colOff>304801</xdr:colOff>
      <xdr:row>37</xdr:row>
      <xdr:rowOff>822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4988144" y="5944422"/>
          <a:ext cx="317282" cy="16192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千葉</a:t>
          </a:r>
        </a:p>
      </xdr:txBody>
    </xdr:sp>
    <xdr:clientData/>
  </xdr:twoCellAnchor>
  <xdr:twoCellAnchor>
    <xdr:from>
      <xdr:col>12</xdr:col>
      <xdr:colOff>277812</xdr:colOff>
      <xdr:row>33</xdr:row>
      <xdr:rowOff>130175</xdr:rowOff>
    </xdr:from>
    <xdr:to>
      <xdr:col>12</xdr:col>
      <xdr:colOff>565812</xdr:colOff>
      <xdr:row>34</xdr:row>
      <xdr:rowOff>120650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 bwMode="auto">
        <a:xfrm>
          <a:off x="5278437" y="5549900"/>
          <a:ext cx="2880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銚子</a:t>
          </a:r>
        </a:p>
      </xdr:txBody>
    </xdr:sp>
    <xdr:clientData/>
  </xdr:twoCellAnchor>
  <xdr:twoCellAnchor>
    <xdr:from>
      <xdr:col>10</xdr:col>
      <xdr:colOff>285067</xdr:colOff>
      <xdr:row>34</xdr:row>
      <xdr:rowOff>33269</xdr:rowOff>
    </xdr:from>
    <xdr:to>
      <xdr:col>11</xdr:col>
      <xdr:colOff>246967</xdr:colOff>
      <xdr:row>35</xdr:row>
      <xdr:rowOff>3380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 bwMode="auto">
        <a:xfrm>
          <a:off x="4555442" y="5668894"/>
          <a:ext cx="334963" cy="144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東京</a:t>
          </a:r>
        </a:p>
      </xdr:txBody>
    </xdr:sp>
    <xdr:clientData/>
  </xdr:twoCellAnchor>
  <xdr:twoCellAnchor>
    <xdr:from>
      <xdr:col>12</xdr:col>
      <xdr:colOff>64212</xdr:colOff>
      <xdr:row>31</xdr:row>
      <xdr:rowOff>52880</xdr:rowOff>
    </xdr:from>
    <xdr:to>
      <xdr:col>12</xdr:col>
      <xdr:colOff>352425</xdr:colOff>
      <xdr:row>32</xdr:row>
      <xdr:rowOff>43355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 bwMode="auto">
        <a:xfrm>
          <a:off x="5064837" y="5129705"/>
          <a:ext cx="288213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茨城</a:t>
          </a:r>
        </a:p>
      </xdr:txBody>
    </xdr:sp>
    <xdr:clientData/>
  </xdr:twoCellAnchor>
  <xdr:twoCellAnchor>
    <xdr:from>
      <xdr:col>7</xdr:col>
      <xdr:colOff>276225</xdr:colOff>
      <xdr:row>37</xdr:row>
      <xdr:rowOff>31326</xdr:rowOff>
    </xdr:from>
    <xdr:to>
      <xdr:col>8</xdr:col>
      <xdr:colOff>286940</xdr:colOff>
      <xdr:row>38</xdr:row>
      <xdr:rowOff>21802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 bwMode="auto">
        <a:xfrm>
          <a:off x="3419475" y="6136851"/>
          <a:ext cx="38219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36576" bIns="0" anchor="t" upright="1"/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名古屋</a:t>
          </a:r>
        </a:p>
      </xdr:txBody>
    </xdr:sp>
    <xdr:clientData/>
  </xdr:twoCellAnchor>
  <xdr:twoCellAnchor>
    <xdr:from>
      <xdr:col>8</xdr:col>
      <xdr:colOff>1588</xdr:colOff>
      <xdr:row>43</xdr:row>
      <xdr:rowOff>1588</xdr:rowOff>
    </xdr:from>
    <xdr:to>
      <xdr:col>8</xdr:col>
      <xdr:colOff>293688</xdr:colOff>
      <xdr:row>43</xdr:row>
      <xdr:rowOff>166688</xdr:rowOff>
    </xdr:to>
    <xdr:sp macro="" textlink="">
      <xdr:nvSpPr>
        <xdr:cNvPr id="30" name="Text Box 3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 bwMode="auto">
        <a:xfrm>
          <a:off x="3516313" y="7135813"/>
          <a:ext cx="292100" cy="165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尾鷲</a:t>
          </a:r>
        </a:p>
      </xdr:txBody>
    </xdr:sp>
    <xdr:clientData/>
  </xdr:twoCellAnchor>
  <xdr:twoCellAnchor>
    <xdr:from>
      <xdr:col>6</xdr:col>
      <xdr:colOff>284764</xdr:colOff>
      <xdr:row>44</xdr:row>
      <xdr:rowOff>54140</xdr:rowOff>
    </xdr:from>
    <xdr:to>
      <xdr:col>7</xdr:col>
      <xdr:colOff>256189</xdr:colOff>
      <xdr:row>45</xdr:row>
      <xdr:rowOff>44615</xdr:rowOff>
    </xdr:to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 bwMode="auto">
        <a:xfrm>
          <a:off x="3056539" y="7359815"/>
          <a:ext cx="34290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田辺</a:t>
          </a:r>
        </a:p>
      </xdr:txBody>
    </xdr:sp>
    <xdr:clientData/>
  </xdr:twoCellAnchor>
  <xdr:twoCellAnchor>
    <xdr:from>
      <xdr:col>5</xdr:col>
      <xdr:colOff>186887</xdr:colOff>
      <xdr:row>43</xdr:row>
      <xdr:rowOff>85068</xdr:rowOff>
    </xdr:from>
    <xdr:to>
      <xdr:col>6</xdr:col>
      <xdr:colOff>61913</xdr:colOff>
      <xdr:row>44</xdr:row>
      <xdr:rowOff>36129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 bwMode="auto">
        <a:xfrm>
          <a:off x="2587187" y="7219293"/>
          <a:ext cx="246501" cy="1225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徳島</a:t>
          </a:r>
        </a:p>
      </xdr:txBody>
    </xdr:sp>
    <xdr:clientData/>
  </xdr:twoCellAnchor>
  <xdr:twoCellAnchor>
    <xdr:from>
      <xdr:col>4</xdr:col>
      <xdr:colOff>371476</xdr:colOff>
      <xdr:row>45</xdr:row>
      <xdr:rowOff>80963</xdr:rowOff>
    </xdr:from>
    <xdr:to>
      <xdr:col>6</xdr:col>
      <xdr:colOff>17464</xdr:colOff>
      <xdr:row>46</xdr:row>
      <xdr:rowOff>90488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 bwMode="auto">
        <a:xfrm>
          <a:off x="2403476" y="7637463"/>
          <a:ext cx="392113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高知</a:t>
          </a:r>
        </a:p>
      </xdr:txBody>
    </xdr:sp>
    <xdr:clientData/>
  </xdr:twoCellAnchor>
  <xdr:twoCellAnchor>
    <xdr:from>
      <xdr:col>4</xdr:col>
      <xdr:colOff>14945</xdr:colOff>
      <xdr:row>45</xdr:row>
      <xdr:rowOff>63938</xdr:rowOff>
    </xdr:from>
    <xdr:to>
      <xdr:col>4</xdr:col>
      <xdr:colOff>340532</xdr:colOff>
      <xdr:row>46</xdr:row>
      <xdr:rowOff>36488</xdr:rowOff>
    </xdr:to>
    <xdr:sp macro="" textlink="">
      <xdr:nvSpPr>
        <xdr:cNvPr id="34" name="Text Box 35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 bwMode="auto">
        <a:xfrm>
          <a:off x="2046945" y="7620438"/>
          <a:ext cx="325587" cy="147175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b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宇和島</a:t>
          </a:r>
        </a:p>
      </xdr:txBody>
    </xdr:sp>
    <xdr:clientData/>
  </xdr:twoCellAnchor>
  <xdr:oneCellAnchor>
    <xdr:from>
      <xdr:col>5</xdr:col>
      <xdr:colOff>74147</xdr:colOff>
      <xdr:row>39</xdr:row>
      <xdr:rowOff>100781</xdr:rowOff>
    </xdr:from>
    <xdr:ext cx="155940" cy="208357"/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 bwMode="auto">
        <a:xfrm>
          <a:off x="2474447" y="6549206"/>
          <a:ext cx="155940" cy="208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玉野</a:t>
          </a:r>
        </a:p>
      </xdr:txBody>
    </xdr:sp>
    <xdr:clientData/>
  </xdr:oneCellAnchor>
  <xdr:oneCellAnchor>
    <xdr:from>
      <xdr:col>4</xdr:col>
      <xdr:colOff>292812</xdr:colOff>
      <xdr:row>39</xdr:row>
      <xdr:rowOff>150921</xdr:rowOff>
    </xdr:from>
    <xdr:ext cx="146767" cy="198435"/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 bwMode="auto">
        <a:xfrm>
          <a:off x="2321637" y="6599346"/>
          <a:ext cx="146767" cy="19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水島</a:t>
          </a:r>
        </a:p>
      </xdr:txBody>
    </xdr:sp>
    <xdr:clientData/>
  </xdr:oneCellAnchor>
  <xdr:oneCellAnchor>
    <xdr:from>
      <xdr:col>0</xdr:col>
      <xdr:colOff>298332</xdr:colOff>
      <xdr:row>42</xdr:row>
      <xdr:rowOff>138832</xdr:rowOff>
    </xdr:from>
    <xdr:ext cx="260584" cy="179536"/>
    <xdr:sp macro="" textlink="">
      <xdr:nvSpPr>
        <xdr:cNvPr id="37" name="Text Box 39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 bwMode="auto">
        <a:xfrm>
          <a:off x="298332" y="7101607"/>
          <a:ext cx="2605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対馬</a:t>
          </a:r>
        </a:p>
      </xdr:txBody>
    </xdr:sp>
    <xdr:clientData/>
  </xdr:oneCellAnchor>
  <xdr:oneCellAnchor>
    <xdr:from>
      <xdr:col>14</xdr:col>
      <xdr:colOff>238384</xdr:colOff>
      <xdr:row>30</xdr:row>
      <xdr:rowOff>41313</xdr:rowOff>
    </xdr:from>
    <xdr:ext cx="18531" cy="156518"/>
    <xdr:sp macro="" textlink="">
      <xdr:nvSpPr>
        <xdr:cNvPr id="38" name="Text Box 40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 bwMode="auto">
        <a:xfrm>
          <a:off x="6610609" y="4946688"/>
          <a:ext cx="18531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0" rIns="0" bIns="0" anchor="ctr" upright="1">
          <a:spAutoFit/>
        </a:bodyPr>
        <a:lstStyle/>
        <a:p>
          <a:pPr algn="ctr" rtl="0">
            <a:defRPr sz="1000"/>
          </a:pPr>
          <a:endParaRPr lang="ja-JP" altLang="en-US"/>
        </a:p>
      </xdr:txBody>
    </xdr:sp>
    <xdr:clientData/>
  </xdr:oneCellAnchor>
  <xdr:oneCellAnchor>
    <xdr:from>
      <xdr:col>2</xdr:col>
      <xdr:colOff>21228</xdr:colOff>
      <xdr:row>46</xdr:row>
      <xdr:rowOff>66109</xdr:rowOff>
    </xdr:from>
    <xdr:ext cx="172355" cy="156527"/>
    <xdr:sp macro="" textlink="">
      <xdr:nvSpPr>
        <xdr:cNvPr id="39" name="Text Box 4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 bwMode="auto">
        <a:xfrm>
          <a:off x="1307103" y="7797234"/>
          <a:ext cx="172355" cy="15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三池</a:t>
          </a:r>
        </a:p>
      </xdr:txBody>
    </xdr:sp>
    <xdr:clientData/>
  </xdr:oneCellAnchor>
  <xdr:oneCellAnchor>
    <xdr:from>
      <xdr:col>1</xdr:col>
      <xdr:colOff>601504</xdr:colOff>
      <xdr:row>43</xdr:row>
      <xdr:rowOff>110345</xdr:rowOff>
    </xdr:from>
    <xdr:ext cx="200362" cy="147399"/>
    <xdr:sp macro="" textlink="">
      <xdr:nvSpPr>
        <xdr:cNvPr id="40" name="Text Box 42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 bwMode="auto">
        <a:xfrm>
          <a:off x="972979" y="7244570"/>
          <a:ext cx="200362" cy="147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若松</a:t>
          </a:r>
        </a:p>
      </xdr:txBody>
    </xdr:sp>
    <xdr:clientData/>
  </xdr:oneCellAnchor>
  <xdr:oneCellAnchor>
    <xdr:from>
      <xdr:col>1</xdr:col>
      <xdr:colOff>701716</xdr:colOff>
      <xdr:row>42</xdr:row>
      <xdr:rowOff>13530</xdr:rowOff>
    </xdr:from>
    <xdr:ext cx="232885" cy="179536"/>
    <xdr:sp macro="" textlink="">
      <xdr:nvSpPr>
        <xdr:cNvPr id="41" name="Text Box 43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 bwMode="auto">
        <a:xfrm>
          <a:off x="1073191" y="6976305"/>
          <a:ext cx="232885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22860" rIns="27432" bIns="22860" anchor="ctr" upright="1">
          <a:sp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仙崎</a:t>
          </a:r>
        </a:p>
      </xdr:txBody>
    </xdr:sp>
    <xdr:clientData/>
  </xdr:oneCellAnchor>
  <xdr:oneCellAnchor>
    <xdr:from>
      <xdr:col>1</xdr:col>
      <xdr:colOff>203083</xdr:colOff>
      <xdr:row>49</xdr:row>
      <xdr:rowOff>43582</xdr:rowOff>
    </xdr:from>
    <xdr:ext cx="261852" cy="179536"/>
    <xdr:sp macro="" textlink="">
      <xdr:nvSpPr>
        <xdr:cNvPr id="42" name="Text Box 44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 bwMode="auto">
        <a:xfrm>
          <a:off x="574558" y="8206507"/>
          <a:ext cx="261852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長崎</a:t>
          </a:r>
        </a:p>
      </xdr:txBody>
    </xdr:sp>
    <xdr:clientData/>
  </xdr:oneCellAnchor>
  <xdr:oneCellAnchor>
    <xdr:from>
      <xdr:col>1</xdr:col>
      <xdr:colOff>232858</xdr:colOff>
      <xdr:row>45</xdr:row>
      <xdr:rowOff>12316</xdr:rowOff>
    </xdr:from>
    <xdr:ext cx="232884" cy="179536"/>
    <xdr:sp macro="" textlink="">
      <xdr:nvSpPr>
        <xdr:cNvPr id="43" name="Text Box 45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 bwMode="auto">
        <a:xfrm>
          <a:off x="604333" y="7489441"/>
          <a:ext cx="2328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22860" rIns="27432" bIns="22860" anchor="ctr" upright="1">
          <a:sp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唐津</a:t>
          </a: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</xdr:col>
      <xdr:colOff>873853</xdr:colOff>
      <xdr:row>45</xdr:row>
      <xdr:rowOff>51021</xdr:rowOff>
    </xdr:from>
    <xdr:ext cx="207236" cy="162865"/>
    <xdr:sp macro="" textlink="">
      <xdr:nvSpPr>
        <xdr:cNvPr id="44" name="Text Box 46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 bwMode="auto">
        <a:xfrm>
          <a:off x="1245328" y="7528146"/>
          <a:ext cx="207236" cy="1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22860" rIns="27432" bIns="22860" anchor="ctr" upright="1">
          <a:spAutoFit/>
        </a:bodyPr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門司</a:t>
          </a:r>
        </a:p>
      </xdr:txBody>
    </xdr:sp>
    <xdr:clientData/>
  </xdr:oneCellAnchor>
  <xdr:oneCellAnchor>
    <xdr:from>
      <xdr:col>3</xdr:col>
      <xdr:colOff>247650</xdr:colOff>
      <xdr:row>38</xdr:row>
      <xdr:rowOff>10244</xdr:rowOff>
    </xdr:from>
    <xdr:ext cx="195263" cy="179536"/>
    <xdr:sp macro="" textlink="">
      <xdr:nvSpPr>
        <xdr:cNvPr id="45" name="Text Box 47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 bwMode="auto">
        <a:xfrm>
          <a:off x="1905000" y="6287219"/>
          <a:ext cx="195263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境</a:t>
          </a:r>
        </a:p>
      </xdr:txBody>
    </xdr:sp>
    <xdr:clientData/>
  </xdr:oneCellAnchor>
  <xdr:oneCellAnchor>
    <xdr:from>
      <xdr:col>7</xdr:col>
      <xdr:colOff>175493</xdr:colOff>
      <xdr:row>35</xdr:row>
      <xdr:rowOff>132099</xdr:rowOff>
    </xdr:from>
    <xdr:ext cx="260584" cy="179536"/>
    <xdr:sp macro="" textlink="">
      <xdr:nvSpPr>
        <xdr:cNvPr id="46" name="Text Box 48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 bwMode="auto">
        <a:xfrm>
          <a:off x="3318743" y="5894724"/>
          <a:ext cx="2605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敦賀</a:t>
          </a:r>
        </a:p>
      </xdr:txBody>
    </xdr:sp>
    <xdr:clientData/>
  </xdr:oneCellAnchor>
  <xdr:oneCellAnchor>
    <xdr:from>
      <xdr:col>2</xdr:col>
      <xdr:colOff>76679</xdr:colOff>
      <xdr:row>40</xdr:row>
      <xdr:rowOff>95970</xdr:rowOff>
    </xdr:from>
    <xdr:ext cx="242588" cy="179536"/>
    <xdr:sp macro="" textlink="">
      <xdr:nvSpPr>
        <xdr:cNvPr id="47" name="Text Box 49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 bwMode="auto">
        <a:xfrm>
          <a:off x="1362554" y="6715845"/>
          <a:ext cx="242588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22860" rIns="27432" bIns="22860" anchor="ctr" upright="1">
          <a:sp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浜田</a:t>
          </a:r>
        </a:p>
      </xdr:txBody>
    </xdr:sp>
    <xdr:clientData/>
  </xdr:oneCellAnchor>
  <xdr:oneCellAnchor>
    <xdr:from>
      <xdr:col>7</xdr:col>
      <xdr:colOff>274520</xdr:colOff>
      <xdr:row>34</xdr:row>
      <xdr:rowOff>143595</xdr:rowOff>
    </xdr:from>
    <xdr:ext cx="260584" cy="179536"/>
    <xdr:sp macro="" textlink="">
      <xdr:nvSpPr>
        <xdr:cNvPr id="48" name="Text Box 50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 bwMode="auto">
        <a:xfrm>
          <a:off x="3417770" y="5734770"/>
          <a:ext cx="2605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金沢</a:t>
          </a:r>
        </a:p>
      </xdr:txBody>
    </xdr:sp>
    <xdr:clientData/>
  </xdr:oneCellAnchor>
  <xdr:oneCellAnchor>
    <xdr:from>
      <xdr:col>7</xdr:col>
      <xdr:colOff>71439</xdr:colOff>
      <xdr:row>31</xdr:row>
      <xdr:rowOff>92795</xdr:rowOff>
    </xdr:from>
    <xdr:ext cx="233924" cy="144000"/>
    <xdr:sp macro="" textlink="">
      <xdr:nvSpPr>
        <xdr:cNvPr id="49" name="Text Box 5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 bwMode="auto">
        <a:xfrm>
          <a:off x="3214689" y="5169620"/>
          <a:ext cx="233924" cy="14400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七尾</a:t>
          </a:r>
        </a:p>
      </xdr:txBody>
    </xdr:sp>
    <xdr:clientData/>
  </xdr:oneCellAnchor>
  <xdr:oneCellAnchor>
    <xdr:from>
      <xdr:col>8</xdr:col>
      <xdr:colOff>184033</xdr:colOff>
      <xdr:row>33</xdr:row>
      <xdr:rowOff>149944</xdr:rowOff>
    </xdr:from>
    <xdr:ext cx="260584" cy="179536"/>
    <xdr:sp macro="" textlink="">
      <xdr:nvSpPr>
        <xdr:cNvPr id="50" name="Text Box 52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 bwMode="auto">
        <a:xfrm>
          <a:off x="3708283" y="5610944"/>
          <a:ext cx="2605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伏木</a:t>
          </a:r>
        </a:p>
      </xdr:txBody>
    </xdr:sp>
    <xdr:clientData/>
  </xdr:oneCellAnchor>
  <xdr:oneCellAnchor>
    <xdr:from>
      <xdr:col>1</xdr:col>
      <xdr:colOff>371475</xdr:colOff>
      <xdr:row>50</xdr:row>
      <xdr:rowOff>57870</xdr:rowOff>
    </xdr:from>
    <xdr:ext cx="336434" cy="179536"/>
    <xdr:sp macro="" textlink="">
      <xdr:nvSpPr>
        <xdr:cNvPr id="51" name="Text Box 53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 bwMode="auto">
        <a:xfrm>
          <a:off x="742950" y="8392245"/>
          <a:ext cx="336434" cy="179536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串木野</a:t>
          </a:r>
        </a:p>
      </xdr:txBody>
    </xdr:sp>
    <xdr:clientData/>
  </xdr:oneCellAnchor>
  <xdr:oneCellAnchor>
    <xdr:from>
      <xdr:col>1</xdr:col>
      <xdr:colOff>880341</xdr:colOff>
      <xdr:row>49</xdr:row>
      <xdr:rowOff>103578</xdr:rowOff>
    </xdr:from>
    <xdr:ext cx="364318" cy="178982"/>
    <xdr:sp macro="" textlink="">
      <xdr:nvSpPr>
        <xdr:cNvPr id="52" name="Text Box 55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 bwMode="auto">
        <a:xfrm>
          <a:off x="1251816" y="8266503"/>
          <a:ext cx="364318" cy="178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鹿児島</a:t>
          </a:r>
        </a:p>
      </xdr:txBody>
    </xdr:sp>
    <xdr:clientData/>
  </xdr:oneCellAnchor>
  <xdr:oneCellAnchor>
    <xdr:from>
      <xdr:col>1</xdr:col>
      <xdr:colOff>790575</xdr:colOff>
      <xdr:row>56</xdr:row>
      <xdr:rowOff>5482</xdr:rowOff>
    </xdr:from>
    <xdr:ext cx="233924" cy="179536"/>
    <xdr:sp macro="" textlink="">
      <xdr:nvSpPr>
        <xdr:cNvPr id="53" name="Text Box 56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 bwMode="auto">
        <a:xfrm>
          <a:off x="1162050" y="9368557"/>
          <a:ext cx="23392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奄美</a:t>
          </a:r>
        </a:p>
      </xdr:txBody>
    </xdr:sp>
    <xdr:clientData/>
  </xdr:oneCellAnchor>
  <xdr:oneCellAnchor>
    <xdr:from>
      <xdr:col>3</xdr:col>
      <xdr:colOff>167947</xdr:colOff>
      <xdr:row>49</xdr:row>
      <xdr:rowOff>100528</xdr:rowOff>
    </xdr:from>
    <xdr:ext cx="232884" cy="179536"/>
    <xdr:sp macro="" textlink="">
      <xdr:nvSpPr>
        <xdr:cNvPr id="54" name="Text Box 57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 bwMode="auto">
        <a:xfrm>
          <a:off x="1825297" y="8263453"/>
          <a:ext cx="2328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宮崎</a:t>
          </a:r>
        </a:p>
      </xdr:txBody>
    </xdr:sp>
    <xdr:clientData/>
  </xdr:oneCellAnchor>
  <xdr:oneCellAnchor>
    <xdr:from>
      <xdr:col>2</xdr:col>
      <xdr:colOff>200025</xdr:colOff>
      <xdr:row>60</xdr:row>
      <xdr:rowOff>110257</xdr:rowOff>
    </xdr:from>
    <xdr:ext cx="438069" cy="179536"/>
    <xdr:sp macro="" textlink="">
      <xdr:nvSpPr>
        <xdr:cNvPr id="55" name="Text Box 58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 bwMode="auto">
        <a:xfrm>
          <a:off x="1485900" y="10159132"/>
          <a:ext cx="438069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十一本部</a:t>
          </a:r>
        </a:p>
      </xdr:txBody>
    </xdr:sp>
    <xdr:clientData/>
  </xdr:oneCellAnchor>
  <xdr:oneCellAnchor>
    <xdr:from>
      <xdr:col>1</xdr:col>
      <xdr:colOff>42862</xdr:colOff>
      <xdr:row>63</xdr:row>
      <xdr:rowOff>134069</xdr:rowOff>
    </xdr:from>
    <xdr:ext cx="242588" cy="179536"/>
    <xdr:sp macro="" textlink="">
      <xdr:nvSpPr>
        <xdr:cNvPr id="56" name="Text Box 59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 bwMode="auto">
        <a:xfrm>
          <a:off x="414337" y="10697294"/>
          <a:ext cx="242588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石垣</a:t>
          </a:r>
        </a:p>
      </xdr:txBody>
    </xdr:sp>
    <xdr:clientData/>
  </xdr:oneCellAnchor>
  <xdr:oneCellAnchor>
    <xdr:from>
      <xdr:col>3</xdr:col>
      <xdr:colOff>367580</xdr:colOff>
      <xdr:row>41</xdr:row>
      <xdr:rowOff>58243</xdr:rowOff>
    </xdr:from>
    <xdr:ext cx="113877" cy="147831"/>
    <xdr:sp macro="" textlink="">
      <xdr:nvSpPr>
        <xdr:cNvPr id="57" name="Text Box 60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 bwMode="auto">
        <a:xfrm>
          <a:off x="2024930" y="6849568"/>
          <a:ext cx="113877" cy="1478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呉</a:t>
          </a:r>
        </a:p>
      </xdr:txBody>
    </xdr:sp>
    <xdr:clientData/>
  </xdr:oneCellAnchor>
  <xdr:twoCellAnchor>
    <xdr:from>
      <xdr:col>13</xdr:col>
      <xdr:colOff>257851</xdr:colOff>
      <xdr:row>9</xdr:row>
      <xdr:rowOff>137851</xdr:rowOff>
    </xdr:from>
    <xdr:to>
      <xdr:col>13</xdr:col>
      <xdr:colOff>588598</xdr:colOff>
      <xdr:row>10</xdr:row>
      <xdr:rowOff>128326</xdr:rowOff>
    </xdr:to>
    <xdr:sp macro="" textlink="">
      <xdr:nvSpPr>
        <xdr:cNvPr id="58" name="Text Box 6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 bwMode="auto">
        <a:xfrm>
          <a:off x="5944276" y="1538026"/>
          <a:ext cx="330747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根室</a:t>
          </a:r>
        </a:p>
      </xdr:txBody>
    </xdr:sp>
    <xdr:clientData/>
  </xdr:twoCellAnchor>
  <xdr:twoCellAnchor>
    <xdr:from>
      <xdr:col>4</xdr:col>
      <xdr:colOff>161925</xdr:colOff>
      <xdr:row>8</xdr:row>
      <xdr:rowOff>28575</xdr:rowOff>
    </xdr:from>
    <xdr:to>
      <xdr:col>9</xdr:col>
      <xdr:colOff>266700</xdr:colOff>
      <xdr:row>22</xdr:row>
      <xdr:rowOff>57150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10</xdr:col>
      <xdr:colOff>90488</xdr:colOff>
      <xdr:row>8</xdr:row>
      <xdr:rowOff>109537</xdr:rowOff>
    </xdr:from>
    <xdr:ext cx="144000" cy="133350"/>
    <xdr:sp macro="" textlink="">
      <xdr:nvSpPr>
        <xdr:cNvPr id="60" name="Oval 63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4348163" y="1357312"/>
          <a:ext cx="144000" cy="1333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185901</xdr:colOff>
      <xdr:row>42</xdr:row>
      <xdr:rowOff>21875</xdr:rowOff>
    </xdr:from>
    <xdr:ext cx="232794" cy="234000"/>
    <xdr:sp macro="" textlink="">
      <xdr:nvSpPr>
        <xdr:cNvPr id="61" name="Oval 67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2957676" y="6984650"/>
          <a:ext cx="232794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285039</xdr:colOff>
      <xdr:row>39</xdr:row>
      <xdr:rowOff>74392</xdr:rowOff>
    </xdr:from>
    <xdr:ext cx="172355" cy="156527"/>
    <xdr:sp macro="" textlink="">
      <xdr:nvSpPr>
        <xdr:cNvPr id="63" name="Text Box 7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 txBox="1">
          <a:spLocks noChangeArrowheads="1"/>
        </xdr:cNvSpPr>
      </xdr:nvSpPr>
      <xdr:spPr bwMode="auto">
        <a:xfrm>
          <a:off x="3056814" y="6522817"/>
          <a:ext cx="172355" cy="156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神戸</a:t>
          </a:r>
        </a:p>
      </xdr:txBody>
    </xdr:sp>
    <xdr:clientData/>
  </xdr:oneCellAnchor>
  <xdr:oneCellAnchor>
    <xdr:from>
      <xdr:col>5</xdr:col>
      <xdr:colOff>52387</xdr:colOff>
      <xdr:row>42</xdr:row>
      <xdr:rowOff>153040</xdr:rowOff>
    </xdr:from>
    <xdr:ext cx="172355" cy="136961"/>
    <xdr:sp macro="" textlink="">
      <xdr:nvSpPr>
        <xdr:cNvPr id="64" name="Text Box 7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 txBox="1">
          <a:spLocks noChangeArrowheads="1"/>
        </xdr:cNvSpPr>
      </xdr:nvSpPr>
      <xdr:spPr bwMode="auto">
        <a:xfrm>
          <a:off x="2452687" y="7115815"/>
          <a:ext cx="172355" cy="1369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ctr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高松</a:t>
          </a:r>
          <a:endParaRPr lang="ja-JP" altLang="en-US" sz="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183995</xdr:colOff>
      <xdr:row>43</xdr:row>
      <xdr:rowOff>131375</xdr:rowOff>
    </xdr:from>
    <xdr:ext cx="272143" cy="121104"/>
    <xdr:sp macro="" textlink="">
      <xdr:nvSpPr>
        <xdr:cNvPr id="65" name="Text Box 7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 txBox="1">
          <a:spLocks noChangeArrowheads="1"/>
        </xdr:cNvSpPr>
      </xdr:nvSpPr>
      <xdr:spPr bwMode="auto">
        <a:xfrm>
          <a:off x="2212820" y="7265600"/>
          <a:ext cx="272143" cy="12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今治</a:t>
          </a:r>
        </a:p>
      </xdr:txBody>
    </xdr:sp>
    <xdr:clientData/>
  </xdr:oneCellAnchor>
  <xdr:twoCellAnchor>
    <xdr:from>
      <xdr:col>4</xdr:col>
      <xdr:colOff>51923</xdr:colOff>
      <xdr:row>44</xdr:row>
      <xdr:rowOff>114300</xdr:rowOff>
    </xdr:from>
    <xdr:to>
      <xdr:col>4</xdr:col>
      <xdr:colOff>299573</xdr:colOff>
      <xdr:row>45</xdr:row>
      <xdr:rowOff>85725</xdr:rowOff>
    </xdr:to>
    <xdr:sp macro="" textlink="">
      <xdr:nvSpPr>
        <xdr:cNvPr id="66" name="Text Box 7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 txBox="1">
          <a:spLocks noChangeArrowheads="1"/>
        </xdr:cNvSpPr>
      </xdr:nvSpPr>
      <xdr:spPr bwMode="auto">
        <a:xfrm>
          <a:off x="2080748" y="7419975"/>
          <a:ext cx="24765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松山</a:t>
          </a:r>
        </a:p>
      </xdr:txBody>
    </xdr:sp>
    <xdr:clientData/>
  </xdr:twoCellAnchor>
  <xdr:oneCellAnchor>
    <xdr:from>
      <xdr:col>0</xdr:col>
      <xdr:colOff>301625</xdr:colOff>
      <xdr:row>46</xdr:row>
      <xdr:rowOff>80962</xdr:rowOff>
    </xdr:from>
    <xdr:ext cx="529318" cy="149678"/>
    <xdr:sp macro="" textlink="">
      <xdr:nvSpPr>
        <xdr:cNvPr id="67" name="Text Box 77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 txBox="1">
          <a:spLocks noChangeArrowheads="1"/>
        </xdr:cNvSpPr>
      </xdr:nvSpPr>
      <xdr:spPr bwMode="auto">
        <a:xfrm>
          <a:off x="301625" y="7729537"/>
          <a:ext cx="529318" cy="149678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佐世保</a:t>
          </a:r>
        </a:p>
      </xdr:txBody>
    </xdr:sp>
    <xdr:clientData/>
  </xdr:oneCellAnchor>
  <xdr:twoCellAnchor>
    <xdr:from>
      <xdr:col>7</xdr:col>
      <xdr:colOff>38100</xdr:colOff>
      <xdr:row>42</xdr:row>
      <xdr:rowOff>44054</xdr:rowOff>
    </xdr:from>
    <xdr:to>
      <xdr:col>7</xdr:col>
      <xdr:colOff>314325</xdr:colOff>
      <xdr:row>43</xdr:row>
      <xdr:rowOff>25003</xdr:rowOff>
    </xdr:to>
    <xdr:sp macro="" textlink="">
      <xdr:nvSpPr>
        <xdr:cNvPr id="68" name="Text Box 76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SpPr txBox="1">
          <a:spLocks noChangeArrowheads="1"/>
        </xdr:cNvSpPr>
      </xdr:nvSpPr>
      <xdr:spPr bwMode="auto">
        <a:xfrm>
          <a:off x="3181350" y="7006829"/>
          <a:ext cx="276225" cy="152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和歌山</a:t>
          </a:r>
        </a:p>
      </xdr:txBody>
    </xdr:sp>
    <xdr:clientData/>
  </xdr:twoCellAnchor>
  <xdr:twoCellAnchor>
    <xdr:from>
      <xdr:col>7</xdr:col>
      <xdr:colOff>57150</xdr:colOff>
      <xdr:row>38</xdr:row>
      <xdr:rowOff>123825</xdr:rowOff>
    </xdr:from>
    <xdr:to>
      <xdr:col>8</xdr:col>
      <xdr:colOff>0</xdr:colOff>
      <xdr:row>39</xdr:row>
      <xdr:rowOff>85725</xdr:rowOff>
    </xdr:to>
    <xdr:sp macro="" textlink="">
      <xdr:nvSpPr>
        <xdr:cNvPr id="69" name="Text Box 7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SpPr txBox="1">
          <a:spLocks noChangeArrowheads="1"/>
        </xdr:cNvSpPr>
      </xdr:nvSpPr>
      <xdr:spPr bwMode="auto">
        <a:xfrm>
          <a:off x="3200400" y="6400800"/>
          <a:ext cx="314325" cy="133350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四日市</a:t>
          </a:r>
        </a:p>
      </xdr:txBody>
    </xdr:sp>
    <xdr:clientData/>
  </xdr:twoCellAnchor>
  <xdr:twoCellAnchor>
    <xdr:from>
      <xdr:col>12</xdr:col>
      <xdr:colOff>271462</xdr:colOff>
      <xdr:row>26</xdr:row>
      <xdr:rowOff>4763</xdr:rowOff>
    </xdr:from>
    <xdr:to>
      <xdr:col>13</xdr:col>
      <xdr:colOff>42862</xdr:colOff>
      <xdr:row>26</xdr:row>
      <xdr:rowOff>166688</xdr:rowOff>
    </xdr:to>
    <xdr:sp macro="" textlink="">
      <xdr:nvSpPr>
        <xdr:cNvPr id="70" name="Text Box 7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SpPr txBox="1">
          <a:spLocks noChangeArrowheads="1"/>
        </xdr:cNvSpPr>
      </xdr:nvSpPr>
      <xdr:spPr bwMode="auto">
        <a:xfrm>
          <a:off x="5272087" y="4224338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二本部</a:t>
          </a:r>
        </a:p>
      </xdr:txBody>
    </xdr:sp>
    <xdr:clientData/>
  </xdr:twoCellAnchor>
  <xdr:twoCellAnchor>
    <xdr:from>
      <xdr:col>11</xdr:col>
      <xdr:colOff>214477</xdr:colOff>
      <xdr:row>10</xdr:row>
      <xdr:rowOff>131379</xdr:rowOff>
    </xdr:from>
    <xdr:to>
      <xdr:col>12</xdr:col>
      <xdr:colOff>300202</xdr:colOff>
      <xdr:row>11</xdr:row>
      <xdr:rowOff>140905</xdr:rowOff>
    </xdr:to>
    <xdr:sp macro="" textlink="">
      <xdr:nvSpPr>
        <xdr:cNvPr id="71" name="Text Box 8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SpPr txBox="1">
          <a:spLocks noChangeArrowheads="1"/>
        </xdr:cNvSpPr>
      </xdr:nvSpPr>
      <xdr:spPr bwMode="auto">
        <a:xfrm>
          <a:off x="4843627" y="1683954"/>
          <a:ext cx="457200" cy="16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一本部</a:t>
          </a:r>
        </a:p>
      </xdr:txBody>
    </xdr:sp>
    <xdr:clientData/>
  </xdr:twoCellAnchor>
  <xdr:twoCellAnchor>
    <xdr:from>
      <xdr:col>6</xdr:col>
      <xdr:colOff>152400</xdr:colOff>
      <xdr:row>33</xdr:row>
      <xdr:rowOff>82216</xdr:rowOff>
    </xdr:from>
    <xdr:to>
      <xdr:col>7</xdr:col>
      <xdr:colOff>238125</xdr:colOff>
      <xdr:row>34</xdr:row>
      <xdr:rowOff>72691</xdr:rowOff>
    </xdr:to>
    <xdr:sp macro="" textlink="">
      <xdr:nvSpPr>
        <xdr:cNvPr id="72" name="Text Box 8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SpPr txBox="1">
          <a:spLocks noChangeArrowheads="1"/>
        </xdr:cNvSpPr>
      </xdr:nvSpPr>
      <xdr:spPr bwMode="auto">
        <a:xfrm>
          <a:off x="2924175" y="5501941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八本部</a:t>
          </a:r>
        </a:p>
      </xdr:txBody>
    </xdr:sp>
    <xdr:clientData/>
  </xdr:twoCellAnchor>
  <xdr:twoCellAnchor>
    <xdr:from>
      <xdr:col>12</xdr:col>
      <xdr:colOff>123824</xdr:colOff>
      <xdr:row>40</xdr:row>
      <xdr:rowOff>80963</xdr:rowOff>
    </xdr:from>
    <xdr:to>
      <xdr:col>12</xdr:col>
      <xdr:colOff>581024</xdr:colOff>
      <xdr:row>41</xdr:row>
      <xdr:rowOff>71438</xdr:rowOff>
    </xdr:to>
    <xdr:sp macro="" textlink="">
      <xdr:nvSpPr>
        <xdr:cNvPr id="73" name="Text Box 8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SpPr txBox="1">
          <a:spLocks noChangeArrowheads="1"/>
        </xdr:cNvSpPr>
      </xdr:nvSpPr>
      <xdr:spPr bwMode="auto">
        <a:xfrm>
          <a:off x="5124449" y="6700838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三本部</a:t>
          </a:r>
        </a:p>
      </xdr:txBody>
    </xdr:sp>
    <xdr:clientData/>
  </xdr:twoCellAnchor>
  <xdr:twoCellAnchor>
    <xdr:from>
      <xdr:col>9</xdr:col>
      <xdr:colOff>305457</xdr:colOff>
      <xdr:row>42</xdr:row>
      <xdr:rowOff>96892</xdr:rowOff>
    </xdr:from>
    <xdr:to>
      <xdr:col>11</xdr:col>
      <xdr:colOff>19707</xdr:colOff>
      <xdr:row>43</xdr:row>
      <xdr:rowOff>87367</xdr:rowOff>
    </xdr:to>
    <xdr:sp macro="" textlink="">
      <xdr:nvSpPr>
        <xdr:cNvPr id="74" name="Text Box 8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SpPr txBox="1">
          <a:spLocks noChangeArrowheads="1"/>
        </xdr:cNvSpPr>
      </xdr:nvSpPr>
      <xdr:spPr bwMode="auto">
        <a:xfrm>
          <a:off x="4191657" y="7059667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四本部</a:t>
          </a:r>
        </a:p>
      </xdr:txBody>
    </xdr:sp>
    <xdr:clientData/>
  </xdr:twoCellAnchor>
  <xdr:twoCellAnchor>
    <xdr:from>
      <xdr:col>1</xdr:col>
      <xdr:colOff>0</xdr:colOff>
      <xdr:row>52</xdr:row>
      <xdr:rowOff>87313</xdr:rowOff>
    </xdr:from>
    <xdr:to>
      <xdr:col>1</xdr:col>
      <xdr:colOff>396875</xdr:colOff>
      <xdr:row>53</xdr:row>
      <xdr:rowOff>77788</xdr:rowOff>
    </xdr:to>
    <xdr:sp macro="" textlink="">
      <xdr:nvSpPr>
        <xdr:cNvPr id="75" name="Text Box 8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SpPr txBox="1">
          <a:spLocks noChangeArrowheads="1"/>
        </xdr:cNvSpPr>
      </xdr:nvSpPr>
      <xdr:spPr bwMode="auto">
        <a:xfrm>
          <a:off x="371475" y="8764588"/>
          <a:ext cx="396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十本部</a:t>
          </a:r>
        </a:p>
      </xdr:txBody>
    </xdr:sp>
    <xdr:clientData/>
  </xdr:twoCellAnchor>
  <xdr:twoCellAnchor>
    <xdr:from>
      <xdr:col>14</xdr:col>
      <xdr:colOff>676275</xdr:colOff>
      <xdr:row>7</xdr:row>
      <xdr:rowOff>123825</xdr:rowOff>
    </xdr:from>
    <xdr:to>
      <xdr:col>16</xdr:col>
      <xdr:colOff>657225</xdr:colOff>
      <xdr:row>18</xdr:row>
      <xdr:rowOff>95250</xdr:rowOff>
    </xdr:to>
    <xdr:graphicFrame macro="">
      <xdr:nvGraphicFramePr>
        <xdr:cNvPr id="76" name="グラフ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18</xdr:row>
      <xdr:rowOff>76200</xdr:rowOff>
    </xdr:from>
    <xdr:to>
      <xdr:col>16</xdr:col>
      <xdr:colOff>666750</xdr:colOff>
      <xdr:row>29</xdr:row>
      <xdr:rowOff>47625</xdr:rowOff>
    </xdr:to>
    <xdr:graphicFrame macro="">
      <xdr:nvGraphicFramePr>
        <xdr:cNvPr id="77" name="グラフ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29</xdr:row>
      <xdr:rowOff>38100</xdr:rowOff>
    </xdr:from>
    <xdr:to>
      <xdr:col>16</xdr:col>
      <xdr:colOff>666750</xdr:colOff>
      <xdr:row>40</xdr:row>
      <xdr:rowOff>9525</xdr:rowOff>
    </xdr:to>
    <xdr:graphicFrame macro="">
      <xdr:nvGraphicFramePr>
        <xdr:cNvPr id="78" name="グラフ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676275</xdr:colOff>
      <xdr:row>39</xdr:row>
      <xdr:rowOff>142875</xdr:rowOff>
    </xdr:from>
    <xdr:to>
      <xdr:col>16</xdr:col>
      <xdr:colOff>657225</xdr:colOff>
      <xdr:row>50</xdr:row>
      <xdr:rowOff>114300</xdr:rowOff>
    </xdr:to>
    <xdr:graphicFrame macro="">
      <xdr:nvGraphicFramePr>
        <xdr:cNvPr id="79" name="グラフ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297782</xdr:colOff>
      <xdr:row>51</xdr:row>
      <xdr:rowOff>65171</xdr:rowOff>
    </xdr:from>
    <xdr:to>
      <xdr:col>12</xdr:col>
      <xdr:colOff>679785</xdr:colOff>
      <xdr:row>63</xdr:row>
      <xdr:rowOff>28575</xdr:rowOff>
    </xdr:to>
    <xdr:graphicFrame macro="">
      <xdr:nvGraphicFramePr>
        <xdr:cNvPr id="80" name="グラフ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676275</xdr:colOff>
      <xdr:row>51</xdr:row>
      <xdr:rowOff>142875</xdr:rowOff>
    </xdr:from>
    <xdr:to>
      <xdr:col>15</xdr:col>
      <xdr:colOff>114300</xdr:colOff>
      <xdr:row>62</xdr:row>
      <xdr:rowOff>114300</xdr:rowOff>
    </xdr:to>
    <xdr:graphicFrame macro="">
      <xdr:nvGraphicFramePr>
        <xdr:cNvPr id="81" name="グラフ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52</xdr:row>
      <xdr:rowOff>0</xdr:rowOff>
    </xdr:from>
    <xdr:to>
      <xdr:col>16</xdr:col>
      <xdr:colOff>666750</xdr:colOff>
      <xdr:row>62</xdr:row>
      <xdr:rowOff>123825</xdr:rowOff>
    </xdr:to>
    <xdr:graphicFrame macro="">
      <xdr:nvGraphicFramePr>
        <xdr:cNvPr id="82" name="グラフ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238125</xdr:colOff>
      <xdr:row>65</xdr:row>
      <xdr:rowOff>0</xdr:rowOff>
    </xdr:from>
    <xdr:to>
      <xdr:col>9</xdr:col>
      <xdr:colOff>247650</xdr:colOff>
      <xdr:row>75</xdr:row>
      <xdr:rowOff>123825</xdr:rowOff>
    </xdr:to>
    <xdr:graphicFrame macro="">
      <xdr:nvGraphicFramePr>
        <xdr:cNvPr id="83" name="グラフ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304800</xdr:colOff>
      <xdr:row>64</xdr:row>
      <xdr:rowOff>142875</xdr:rowOff>
    </xdr:from>
    <xdr:to>
      <xdr:col>13</xdr:col>
      <xdr:colOff>0</xdr:colOff>
      <xdr:row>75</xdr:row>
      <xdr:rowOff>114300</xdr:rowOff>
    </xdr:to>
    <xdr:graphicFrame macro="">
      <xdr:nvGraphicFramePr>
        <xdr:cNvPr id="84" name="グラフ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628650</xdr:colOff>
      <xdr:row>64</xdr:row>
      <xdr:rowOff>142875</xdr:rowOff>
    </xdr:from>
    <xdr:to>
      <xdr:col>15</xdr:col>
      <xdr:colOff>66675</xdr:colOff>
      <xdr:row>75</xdr:row>
      <xdr:rowOff>114300</xdr:rowOff>
    </xdr:to>
    <xdr:graphicFrame macro="">
      <xdr:nvGraphicFramePr>
        <xdr:cNvPr id="85" name="グラフ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64</xdr:row>
      <xdr:rowOff>142875</xdr:rowOff>
    </xdr:from>
    <xdr:to>
      <xdr:col>16</xdr:col>
      <xdr:colOff>666750</xdr:colOff>
      <xdr:row>75</xdr:row>
      <xdr:rowOff>114300</xdr:rowOff>
    </xdr:to>
    <xdr:graphicFrame macro="">
      <xdr:nvGraphicFramePr>
        <xdr:cNvPr id="86" name="グラフ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oneCellAnchor>
    <xdr:from>
      <xdr:col>12</xdr:col>
      <xdr:colOff>248308</xdr:colOff>
      <xdr:row>39</xdr:row>
      <xdr:rowOff>124647</xdr:rowOff>
    </xdr:from>
    <xdr:ext cx="144000" cy="144000"/>
    <xdr:sp macro="" textlink="">
      <xdr:nvSpPr>
        <xdr:cNvPr id="88" name="Oval 9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5248933" y="6573072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38848</xdr:colOff>
      <xdr:row>41</xdr:row>
      <xdr:rowOff>143202</xdr:rowOff>
    </xdr:from>
    <xdr:ext cx="144000" cy="144000"/>
    <xdr:sp macro="" textlink="">
      <xdr:nvSpPr>
        <xdr:cNvPr id="89" name="Oval 98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296523" y="6934527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123825</xdr:colOff>
      <xdr:row>51</xdr:row>
      <xdr:rowOff>130175</xdr:rowOff>
    </xdr:from>
    <xdr:ext cx="150644" cy="151743"/>
    <xdr:sp macro="" textlink="">
      <xdr:nvSpPr>
        <xdr:cNvPr id="91" name="Oval 101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95300" y="8636000"/>
          <a:ext cx="150644" cy="1517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280496</xdr:colOff>
      <xdr:row>34</xdr:row>
      <xdr:rowOff>90236</xdr:rowOff>
    </xdr:from>
    <xdr:ext cx="153572" cy="154692"/>
    <xdr:sp macro="" textlink="">
      <xdr:nvSpPr>
        <xdr:cNvPr id="92" name="Oval 102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052271" y="5681411"/>
          <a:ext cx="153572" cy="15469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212913</xdr:colOff>
      <xdr:row>7</xdr:row>
      <xdr:rowOff>61826</xdr:rowOff>
    </xdr:from>
    <xdr:ext cx="144000" cy="144000"/>
    <xdr:sp macro="" textlink="">
      <xdr:nvSpPr>
        <xdr:cNvPr id="93" name="Oval 106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SpPr>
          <a:spLocks noChangeArrowheads="1"/>
        </xdr:cNvSpPr>
      </xdr:nvSpPr>
      <xdr:spPr bwMode="auto">
        <a:xfrm>
          <a:off x="4842063" y="1157201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272367</xdr:colOff>
      <xdr:row>39</xdr:row>
      <xdr:rowOff>7637</xdr:rowOff>
    </xdr:from>
    <xdr:ext cx="154454" cy="198886"/>
    <xdr:sp macro="" textlink="">
      <xdr:nvSpPr>
        <xdr:cNvPr id="94" name="Text Box 12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SpPr txBox="1">
          <a:spLocks noChangeArrowheads="1"/>
        </xdr:cNvSpPr>
      </xdr:nvSpPr>
      <xdr:spPr bwMode="auto">
        <a:xfrm>
          <a:off x="2672667" y="6456062"/>
          <a:ext cx="154454" cy="1988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姫路</a:t>
          </a:r>
        </a:p>
      </xdr:txBody>
    </xdr:sp>
    <xdr:clientData/>
  </xdr:oneCellAnchor>
  <xdr:oneCellAnchor>
    <xdr:from>
      <xdr:col>7</xdr:col>
      <xdr:colOff>9360</xdr:colOff>
      <xdr:row>41</xdr:row>
      <xdr:rowOff>85232</xdr:rowOff>
    </xdr:from>
    <xdr:ext cx="156487" cy="124087"/>
    <xdr:sp macro="" textlink="">
      <xdr:nvSpPr>
        <xdr:cNvPr id="95" name="Text Box 12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SpPr txBox="1">
          <a:spLocks noChangeArrowheads="1"/>
        </xdr:cNvSpPr>
      </xdr:nvSpPr>
      <xdr:spPr bwMode="auto">
        <a:xfrm>
          <a:off x="3152610" y="6876557"/>
          <a:ext cx="156487" cy="124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関空</a:t>
          </a:r>
        </a:p>
      </xdr:txBody>
    </xdr:sp>
    <xdr:clientData/>
  </xdr:oneCellAnchor>
  <xdr:twoCellAnchor>
    <xdr:from>
      <xdr:col>0</xdr:col>
      <xdr:colOff>0</xdr:colOff>
      <xdr:row>3</xdr:row>
      <xdr:rowOff>19049</xdr:rowOff>
    </xdr:from>
    <xdr:to>
      <xdr:col>4</xdr:col>
      <xdr:colOff>304800</xdr:colOff>
      <xdr:row>20</xdr:row>
      <xdr:rowOff>44846</xdr:rowOff>
    </xdr:to>
    <xdr:graphicFrame macro="">
      <xdr:nvGraphicFramePr>
        <xdr:cNvPr id="96" name="グラフ 12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11</xdr:col>
      <xdr:colOff>178840</xdr:colOff>
      <xdr:row>26</xdr:row>
      <xdr:rowOff>153658</xdr:rowOff>
    </xdr:from>
    <xdr:ext cx="234000" cy="234000"/>
    <xdr:sp macro="" textlink="">
      <xdr:nvSpPr>
        <xdr:cNvPr id="97" name="Oval 12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4807990" y="4373233"/>
          <a:ext cx="234000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75217</xdr:colOff>
      <xdr:row>25</xdr:row>
      <xdr:rowOff>111193</xdr:rowOff>
    </xdr:from>
    <xdr:ext cx="144000" cy="144000"/>
    <xdr:sp macro="" textlink="">
      <xdr:nvSpPr>
        <xdr:cNvPr id="98" name="Oval 128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4332892" y="4159318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8</xdr:col>
      <xdr:colOff>204786</xdr:colOff>
      <xdr:row>38</xdr:row>
      <xdr:rowOff>100012</xdr:rowOff>
    </xdr:from>
    <xdr:to>
      <xdr:col>9</xdr:col>
      <xdr:colOff>204786</xdr:colOff>
      <xdr:row>39</xdr:row>
      <xdr:rowOff>42863</xdr:rowOff>
    </xdr:to>
    <xdr:sp macro="" textlink="">
      <xdr:nvSpPr>
        <xdr:cNvPr id="99" name="Text Box 129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SpPr txBox="1">
          <a:spLocks noChangeArrowheads="1"/>
        </xdr:cNvSpPr>
      </xdr:nvSpPr>
      <xdr:spPr bwMode="auto">
        <a:xfrm>
          <a:off x="3719511" y="6376987"/>
          <a:ext cx="371475" cy="114301"/>
        </a:xfrm>
        <a:prstGeom prst="rect">
          <a:avLst/>
        </a:prstGeom>
        <a:solidFill>
          <a:schemeClr val="bg1"/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中部空港</a:t>
          </a:r>
        </a:p>
      </xdr:txBody>
    </xdr:sp>
    <xdr:clientData/>
  </xdr:twoCellAnchor>
  <xdr:oneCellAnchor>
    <xdr:from>
      <xdr:col>4</xdr:col>
      <xdr:colOff>126206</xdr:colOff>
      <xdr:row>40</xdr:row>
      <xdr:rowOff>83423</xdr:rowOff>
    </xdr:from>
    <xdr:ext cx="155940" cy="198435"/>
    <xdr:sp macro="" textlink="">
      <xdr:nvSpPr>
        <xdr:cNvPr id="100" name="Text Box 131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SpPr txBox="1">
          <a:spLocks noChangeArrowheads="1"/>
        </xdr:cNvSpPr>
      </xdr:nvSpPr>
      <xdr:spPr bwMode="auto">
        <a:xfrm>
          <a:off x="2155031" y="6703298"/>
          <a:ext cx="155940" cy="1984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18288" bIns="0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尾道</a:t>
          </a:r>
        </a:p>
      </xdr:txBody>
    </xdr:sp>
    <xdr:clientData/>
  </xdr:oneCellAnchor>
  <xdr:twoCellAnchor>
    <xdr:from>
      <xdr:col>10</xdr:col>
      <xdr:colOff>79279</xdr:colOff>
      <xdr:row>27</xdr:row>
      <xdr:rowOff>76612</xdr:rowOff>
    </xdr:from>
    <xdr:to>
      <xdr:col>11</xdr:col>
      <xdr:colOff>43561</xdr:colOff>
      <xdr:row>28</xdr:row>
      <xdr:rowOff>70781</xdr:rowOff>
    </xdr:to>
    <xdr:sp macro="" textlink="">
      <xdr:nvSpPr>
        <xdr:cNvPr id="101" name="Text Box 133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SpPr txBox="1">
          <a:spLocks noChangeArrowheads="1"/>
        </xdr:cNvSpPr>
      </xdr:nvSpPr>
      <xdr:spPr bwMode="auto">
        <a:xfrm>
          <a:off x="4336954" y="4467637"/>
          <a:ext cx="335757" cy="16561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新潟</a:t>
          </a:r>
        </a:p>
      </xdr:txBody>
    </xdr:sp>
    <xdr:clientData/>
  </xdr:twoCellAnchor>
  <xdr:oneCellAnchor>
    <xdr:from>
      <xdr:col>1</xdr:col>
      <xdr:colOff>704850</xdr:colOff>
      <xdr:row>58</xdr:row>
      <xdr:rowOff>153119</xdr:rowOff>
    </xdr:from>
    <xdr:ext cx="242588" cy="179536"/>
    <xdr:sp macro="" textlink="">
      <xdr:nvSpPr>
        <xdr:cNvPr id="102" name="Text Box 134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SpPr txBox="1">
          <a:spLocks noChangeArrowheads="1"/>
        </xdr:cNvSpPr>
      </xdr:nvSpPr>
      <xdr:spPr bwMode="auto">
        <a:xfrm>
          <a:off x="1076325" y="9859094"/>
          <a:ext cx="242588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中城</a:t>
          </a:r>
        </a:p>
      </xdr:txBody>
    </xdr:sp>
    <xdr:clientData/>
  </xdr:oneCellAnchor>
  <xdr:twoCellAnchor>
    <xdr:from>
      <xdr:col>12</xdr:col>
      <xdr:colOff>676275</xdr:colOff>
      <xdr:row>10</xdr:row>
      <xdr:rowOff>61073</xdr:rowOff>
    </xdr:from>
    <xdr:to>
      <xdr:col>14</xdr:col>
      <xdr:colOff>638175</xdr:colOff>
      <xdr:row>20</xdr:row>
      <xdr:rowOff>3923</xdr:rowOff>
    </xdr:to>
    <xdr:graphicFrame macro="">
      <xdr:nvGraphicFramePr>
        <xdr:cNvPr id="103" name="グラフ 135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12</xdr:col>
      <xdr:colOff>619125</xdr:colOff>
      <xdr:row>22</xdr:row>
      <xdr:rowOff>0</xdr:rowOff>
    </xdr:from>
    <xdr:to>
      <xdr:col>14</xdr:col>
      <xdr:colOff>561975</xdr:colOff>
      <xdr:row>31</xdr:row>
      <xdr:rowOff>28575</xdr:rowOff>
    </xdr:to>
    <xdr:graphicFrame macro="">
      <xdr:nvGraphicFramePr>
        <xdr:cNvPr id="104" name="グラフ 136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</xdr:colOff>
      <xdr:row>31</xdr:row>
      <xdr:rowOff>95250</xdr:rowOff>
    </xdr:from>
    <xdr:to>
      <xdr:col>14</xdr:col>
      <xdr:colOff>590550</xdr:colOff>
      <xdr:row>39</xdr:row>
      <xdr:rowOff>123825</xdr:rowOff>
    </xdr:to>
    <xdr:graphicFrame macro="">
      <xdr:nvGraphicFramePr>
        <xdr:cNvPr id="105" name="グラフ 137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12</xdr:col>
      <xdr:colOff>361950</xdr:colOff>
      <xdr:row>41</xdr:row>
      <xdr:rowOff>66675</xdr:rowOff>
    </xdr:from>
    <xdr:to>
      <xdr:col>14</xdr:col>
      <xdr:colOff>266700</xdr:colOff>
      <xdr:row>51</xdr:row>
      <xdr:rowOff>66675</xdr:rowOff>
    </xdr:to>
    <xdr:graphicFrame macro="">
      <xdr:nvGraphicFramePr>
        <xdr:cNvPr id="106" name="グラフ 138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9525</xdr:colOff>
      <xdr:row>44</xdr:row>
      <xdr:rowOff>94422</xdr:rowOff>
    </xdr:from>
    <xdr:to>
      <xdr:col>12</xdr:col>
      <xdr:colOff>171450</xdr:colOff>
      <xdr:row>52</xdr:row>
      <xdr:rowOff>149087</xdr:rowOff>
    </xdr:to>
    <xdr:graphicFrame macro="">
      <xdr:nvGraphicFramePr>
        <xdr:cNvPr id="107" name="グラフ 139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104775</xdr:colOff>
      <xdr:row>48</xdr:row>
      <xdr:rowOff>57150</xdr:rowOff>
    </xdr:from>
    <xdr:to>
      <xdr:col>9</xdr:col>
      <xdr:colOff>0</xdr:colOff>
      <xdr:row>57</xdr:row>
      <xdr:rowOff>85725</xdr:rowOff>
    </xdr:to>
    <xdr:graphicFrame macro="">
      <xdr:nvGraphicFramePr>
        <xdr:cNvPr id="108" name="グラフ 140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3</xdr:col>
      <xdr:colOff>190500</xdr:colOff>
      <xdr:row>39</xdr:row>
      <xdr:rowOff>133350</xdr:rowOff>
    </xdr:to>
    <xdr:graphicFrame macro="">
      <xdr:nvGraphicFramePr>
        <xdr:cNvPr id="109" name="グラフ 141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342900</xdr:colOff>
      <xdr:row>25</xdr:row>
      <xdr:rowOff>104775</xdr:rowOff>
    </xdr:from>
    <xdr:to>
      <xdr:col>6</xdr:col>
      <xdr:colOff>123825</xdr:colOff>
      <xdr:row>34</xdr:row>
      <xdr:rowOff>76200</xdr:rowOff>
    </xdr:to>
    <xdr:graphicFrame macro="">
      <xdr:nvGraphicFramePr>
        <xdr:cNvPr id="110" name="グラフ 142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352425</xdr:colOff>
      <xdr:row>21</xdr:row>
      <xdr:rowOff>85725</xdr:rowOff>
    </xdr:from>
    <xdr:to>
      <xdr:col>9</xdr:col>
      <xdr:colOff>142875</xdr:colOff>
      <xdr:row>30</xdr:row>
      <xdr:rowOff>9525</xdr:rowOff>
    </xdr:to>
    <xdr:graphicFrame macro="">
      <xdr:nvGraphicFramePr>
        <xdr:cNvPr id="111" name="グラフ 143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85725</xdr:colOff>
      <xdr:row>56</xdr:row>
      <xdr:rowOff>95250</xdr:rowOff>
    </xdr:from>
    <xdr:to>
      <xdr:col>7</xdr:col>
      <xdr:colOff>161925</xdr:colOff>
      <xdr:row>64</xdr:row>
      <xdr:rowOff>133350</xdr:rowOff>
    </xdr:to>
    <xdr:graphicFrame macro="">
      <xdr:nvGraphicFramePr>
        <xdr:cNvPr id="112" name="グラフ 144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295275</xdr:colOff>
      <xdr:row>62</xdr:row>
      <xdr:rowOff>95250</xdr:rowOff>
    </xdr:from>
    <xdr:to>
      <xdr:col>5</xdr:col>
      <xdr:colOff>28575</xdr:colOff>
      <xdr:row>71</xdr:row>
      <xdr:rowOff>85725</xdr:rowOff>
    </xdr:to>
    <xdr:graphicFrame macro="">
      <xdr:nvGraphicFramePr>
        <xdr:cNvPr id="113" name="グラフ 145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66675</xdr:colOff>
      <xdr:row>3</xdr:row>
      <xdr:rowOff>0</xdr:rowOff>
    </xdr:from>
    <xdr:to>
      <xdr:col>8</xdr:col>
      <xdr:colOff>228600</xdr:colOff>
      <xdr:row>11</xdr:row>
      <xdr:rowOff>19050</xdr:rowOff>
    </xdr:to>
    <xdr:graphicFrame macro="">
      <xdr:nvGraphicFramePr>
        <xdr:cNvPr id="114" name="グラフ 146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oneCellAnchor>
    <xdr:from>
      <xdr:col>11</xdr:col>
      <xdr:colOff>319087</xdr:colOff>
      <xdr:row>10</xdr:row>
      <xdr:rowOff>14286</xdr:rowOff>
    </xdr:from>
    <xdr:ext cx="144000" cy="145050"/>
    <xdr:sp macro="" textlink="">
      <xdr:nvSpPr>
        <xdr:cNvPr id="115" name="Oval 147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SpPr>
          <a:spLocks noChangeArrowheads="1"/>
        </xdr:cNvSpPr>
      </xdr:nvSpPr>
      <xdr:spPr bwMode="auto">
        <a:xfrm>
          <a:off x="4948237" y="1566861"/>
          <a:ext cx="144000" cy="1450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91965</xdr:colOff>
      <xdr:row>45</xdr:row>
      <xdr:rowOff>43953</xdr:rowOff>
    </xdr:from>
    <xdr:ext cx="144000" cy="145051"/>
    <xdr:sp macro="" textlink="">
      <xdr:nvSpPr>
        <xdr:cNvPr id="116" name="Oval 152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235215" y="7521078"/>
          <a:ext cx="144000" cy="1450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7</xdr:col>
      <xdr:colOff>228928</xdr:colOff>
      <xdr:row>45</xdr:row>
      <xdr:rowOff>37444</xdr:rowOff>
    </xdr:from>
    <xdr:to>
      <xdr:col>8</xdr:col>
      <xdr:colOff>314653</xdr:colOff>
      <xdr:row>46</xdr:row>
      <xdr:rowOff>27919</xdr:rowOff>
    </xdr:to>
    <xdr:sp macro="" textlink="">
      <xdr:nvSpPr>
        <xdr:cNvPr id="117" name="Text Box 153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SpPr txBox="1">
          <a:spLocks noChangeArrowheads="1"/>
        </xdr:cNvSpPr>
      </xdr:nvSpPr>
      <xdr:spPr bwMode="auto">
        <a:xfrm>
          <a:off x="3372178" y="7514569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五本部</a:t>
          </a:r>
        </a:p>
      </xdr:txBody>
    </xdr:sp>
    <xdr:clientData/>
  </xdr:twoCellAnchor>
  <xdr:oneCellAnchor>
    <xdr:from>
      <xdr:col>1</xdr:col>
      <xdr:colOff>902249</xdr:colOff>
      <xdr:row>42</xdr:row>
      <xdr:rowOff>105879</xdr:rowOff>
    </xdr:from>
    <xdr:ext cx="180000" cy="180000"/>
    <xdr:sp macro="" textlink="">
      <xdr:nvSpPr>
        <xdr:cNvPr id="118" name="Oval 158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1273724" y="7068654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4763</xdr:colOff>
      <xdr:row>43</xdr:row>
      <xdr:rowOff>55561</xdr:rowOff>
    </xdr:from>
    <xdr:ext cx="234043" cy="232682"/>
    <xdr:sp macro="" textlink="">
      <xdr:nvSpPr>
        <xdr:cNvPr id="122" name="Oval 169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2033588" y="7189786"/>
          <a:ext cx="234043" cy="23268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295235</xdr:colOff>
      <xdr:row>36</xdr:row>
      <xdr:rowOff>45983</xdr:rowOff>
    </xdr:from>
    <xdr:ext cx="288000" cy="288000"/>
    <xdr:sp macro="" textlink="">
      <xdr:nvSpPr>
        <xdr:cNvPr id="123" name="Oval 172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3067010" y="5980058"/>
          <a:ext cx="288000" cy="288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600077</xdr:colOff>
      <xdr:row>56</xdr:row>
      <xdr:rowOff>66675</xdr:rowOff>
    </xdr:from>
    <xdr:ext cx="180000" cy="180000"/>
    <xdr:sp macro="" textlink="">
      <xdr:nvSpPr>
        <xdr:cNvPr id="124" name="Oval 173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971552" y="9429750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519768</xdr:colOff>
      <xdr:row>59</xdr:row>
      <xdr:rowOff>14427</xdr:rowOff>
    </xdr:from>
    <xdr:ext cx="180000" cy="180000"/>
    <xdr:sp macro="" textlink="">
      <xdr:nvSpPr>
        <xdr:cNvPr id="125" name="Oval 174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891243" y="9891852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377551</xdr:colOff>
      <xdr:row>25</xdr:row>
      <xdr:rowOff>46640</xdr:rowOff>
    </xdr:from>
    <xdr:ext cx="144000" cy="144000"/>
    <xdr:sp macro="" textlink="">
      <xdr:nvSpPr>
        <xdr:cNvPr id="126" name="Oval 182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5378176" y="4094765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49433</xdr:colOff>
      <xdr:row>40</xdr:row>
      <xdr:rowOff>79664</xdr:rowOff>
    </xdr:from>
    <xdr:ext cx="234000" cy="234000"/>
    <xdr:sp macro="" textlink="">
      <xdr:nvSpPr>
        <xdr:cNvPr id="128" name="Oval 200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3564158" y="6699539"/>
          <a:ext cx="234000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241618</xdr:colOff>
      <xdr:row>42</xdr:row>
      <xdr:rowOff>139404</xdr:rowOff>
    </xdr:from>
    <xdr:ext cx="190821" cy="146744"/>
    <xdr:sp macro="" textlink="">
      <xdr:nvSpPr>
        <xdr:cNvPr id="130" name="Text Box 207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SpPr txBox="1">
          <a:spLocks noChangeArrowheads="1"/>
        </xdr:cNvSpPr>
      </xdr:nvSpPr>
      <xdr:spPr bwMode="auto">
        <a:xfrm>
          <a:off x="1527493" y="7102179"/>
          <a:ext cx="190821" cy="146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徳山</a:t>
          </a:r>
        </a:p>
      </xdr:txBody>
    </xdr:sp>
    <xdr:clientData/>
  </xdr:oneCellAnchor>
  <xdr:oneCellAnchor>
    <xdr:from>
      <xdr:col>2</xdr:col>
      <xdr:colOff>257177</xdr:colOff>
      <xdr:row>45</xdr:row>
      <xdr:rowOff>90487</xdr:rowOff>
    </xdr:from>
    <xdr:ext cx="253312" cy="252000"/>
    <xdr:sp macro="" textlink="">
      <xdr:nvSpPr>
        <xdr:cNvPr id="131" name="Oval 209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1543052" y="7567612"/>
          <a:ext cx="253312" cy="25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262594</xdr:colOff>
      <xdr:row>46</xdr:row>
      <xdr:rowOff>163567</xdr:rowOff>
    </xdr:from>
    <xdr:ext cx="288000" cy="144000"/>
    <xdr:sp macro="" textlink="">
      <xdr:nvSpPr>
        <xdr:cNvPr id="132" name="Text Box 210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SpPr txBox="1">
          <a:spLocks noChangeArrowheads="1"/>
        </xdr:cNvSpPr>
      </xdr:nvSpPr>
      <xdr:spPr bwMode="auto">
        <a:xfrm>
          <a:off x="1548469" y="7812142"/>
          <a:ext cx="288000" cy="14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大分  </a:t>
          </a:r>
        </a:p>
      </xdr:txBody>
    </xdr:sp>
    <xdr:clientData/>
  </xdr:oneCellAnchor>
  <xdr:oneCellAnchor>
    <xdr:from>
      <xdr:col>3</xdr:col>
      <xdr:colOff>363558</xdr:colOff>
      <xdr:row>38</xdr:row>
      <xdr:rowOff>98534</xdr:rowOff>
    </xdr:from>
    <xdr:ext cx="250702" cy="252000"/>
    <xdr:sp macro="" textlink="">
      <xdr:nvSpPr>
        <xdr:cNvPr id="133" name="Oval 211">
          <a:extLst>
            <a:ext uri="{FF2B5EF4-FFF2-40B4-BE49-F238E27FC236}">
              <a16:creationId xmlns:a16="http://schemas.microsoft.com/office/drawing/2014/main" id="{00000000-0008-0000-05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2020908" y="6375509"/>
          <a:ext cx="250702" cy="25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240963</xdr:colOff>
      <xdr:row>36</xdr:row>
      <xdr:rowOff>104288</xdr:rowOff>
    </xdr:from>
    <xdr:ext cx="260584" cy="179536"/>
    <xdr:sp macro="" textlink="">
      <xdr:nvSpPr>
        <xdr:cNvPr id="134" name="Text Box 215">
          <a:extLst>
            <a:ext uri="{FF2B5EF4-FFF2-40B4-BE49-F238E27FC236}">
              <a16:creationId xmlns:a16="http://schemas.microsoft.com/office/drawing/2014/main" id="{00000000-0008-0000-0500-000086000000}"/>
            </a:ext>
          </a:extLst>
        </xdr:cNvPr>
        <xdr:cNvSpPr txBox="1">
          <a:spLocks noChangeArrowheads="1"/>
        </xdr:cNvSpPr>
      </xdr:nvSpPr>
      <xdr:spPr bwMode="auto">
        <a:xfrm>
          <a:off x="2646026" y="6089163"/>
          <a:ext cx="2605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27432" bIns="22860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舞鶴</a:t>
          </a:r>
        </a:p>
      </xdr:txBody>
    </xdr:sp>
    <xdr:clientData/>
  </xdr:oneCellAnchor>
  <xdr:oneCellAnchor>
    <xdr:from>
      <xdr:col>9</xdr:col>
      <xdr:colOff>276554</xdr:colOff>
      <xdr:row>28</xdr:row>
      <xdr:rowOff>20692</xdr:rowOff>
    </xdr:from>
    <xdr:ext cx="252000" cy="252000"/>
    <xdr:sp macro="" textlink="">
      <xdr:nvSpPr>
        <xdr:cNvPr id="135" name="Oval 216">
          <a:extLst>
            <a:ext uri="{FF2B5EF4-FFF2-40B4-BE49-F238E27FC236}">
              <a16:creationId xmlns:a16="http://schemas.microsoft.com/office/drawing/2014/main" id="{00000000-0008-0000-05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4162754" y="4583167"/>
          <a:ext cx="252000" cy="25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696913</xdr:colOff>
      <xdr:row>50</xdr:row>
      <xdr:rowOff>125413</xdr:rowOff>
    </xdr:from>
    <xdr:ext cx="178697" cy="180000"/>
    <xdr:sp macro="" textlink="">
      <xdr:nvSpPr>
        <xdr:cNvPr id="136" name="Oval 217">
          <a:extLst>
            <a:ext uri="{FF2B5EF4-FFF2-40B4-BE49-F238E27FC236}">
              <a16:creationId xmlns:a16="http://schemas.microsoft.com/office/drawing/2014/main" id="{00000000-0008-0000-05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1068388" y="8459788"/>
          <a:ext cx="178697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348853</xdr:colOff>
      <xdr:row>59</xdr:row>
      <xdr:rowOff>149172</xdr:rowOff>
    </xdr:from>
    <xdr:ext cx="144699" cy="144000"/>
    <xdr:sp macro="" textlink="">
      <xdr:nvSpPr>
        <xdr:cNvPr id="138" name="Oval 221">
          <a:extLst>
            <a:ext uri="{FF2B5EF4-FFF2-40B4-BE49-F238E27FC236}">
              <a16:creationId xmlns:a16="http://schemas.microsoft.com/office/drawing/2014/main" id="{00000000-0008-0000-05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1634728" y="10026597"/>
          <a:ext cx="144699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9</xdr:col>
      <xdr:colOff>44303</xdr:colOff>
      <xdr:row>32</xdr:row>
      <xdr:rowOff>88167</xdr:rowOff>
    </xdr:from>
    <xdr:to>
      <xdr:col>10</xdr:col>
      <xdr:colOff>130028</xdr:colOff>
      <xdr:row>33</xdr:row>
      <xdr:rowOff>78642</xdr:rowOff>
    </xdr:to>
    <xdr:sp macro="" textlink="">
      <xdr:nvSpPr>
        <xdr:cNvPr id="139" name="Text Box 222">
          <a:extLst>
            <a:ext uri="{FF2B5EF4-FFF2-40B4-BE49-F238E27FC236}">
              <a16:creationId xmlns:a16="http://schemas.microsoft.com/office/drawing/2014/main" id="{00000000-0008-0000-0500-00008B000000}"/>
            </a:ext>
          </a:extLst>
        </xdr:cNvPr>
        <xdr:cNvSpPr txBox="1">
          <a:spLocks noChangeArrowheads="1"/>
        </xdr:cNvSpPr>
      </xdr:nvSpPr>
      <xdr:spPr bwMode="auto">
        <a:xfrm>
          <a:off x="3930503" y="5336442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九本部</a:t>
          </a:r>
        </a:p>
      </xdr:txBody>
    </xdr:sp>
    <xdr:clientData/>
  </xdr:twoCellAnchor>
  <xdr:oneCellAnchor>
    <xdr:from>
      <xdr:col>1</xdr:col>
      <xdr:colOff>45736</xdr:colOff>
      <xdr:row>59</xdr:row>
      <xdr:rowOff>164345</xdr:rowOff>
    </xdr:from>
    <xdr:ext cx="232884" cy="179536"/>
    <xdr:sp macro="" textlink="">
      <xdr:nvSpPr>
        <xdr:cNvPr id="142" name="Text Box 225">
          <a:extLst>
            <a:ext uri="{FF2B5EF4-FFF2-40B4-BE49-F238E27FC236}">
              <a16:creationId xmlns:a16="http://schemas.microsoft.com/office/drawing/2014/main" id="{00000000-0008-0000-0500-00008E000000}"/>
            </a:ext>
          </a:extLst>
        </xdr:cNvPr>
        <xdr:cNvSpPr txBox="1">
          <a:spLocks noChangeArrowheads="1"/>
        </xdr:cNvSpPr>
      </xdr:nvSpPr>
      <xdr:spPr bwMode="auto">
        <a:xfrm>
          <a:off x="417211" y="10041770"/>
          <a:ext cx="2328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那覇</a:t>
          </a:r>
        </a:p>
      </xdr:txBody>
    </xdr:sp>
    <xdr:clientData/>
  </xdr:oneCellAnchor>
  <xdr:oneCellAnchor>
    <xdr:from>
      <xdr:col>1</xdr:col>
      <xdr:colOff>490211</xdr:colOff>
      <xdr:row>39</xdr:row>
      <xdr:rowOff>153119</xdr:rowOff>
    </xdr:from>
    <xdr:ext cx="144000" cy="144000"/>
    <xdr:sp macro="" textlink="">
      <xdr:nvSpPr>
        <xdr:cNvPr id="143" name="Oval 226">
          <a:extLst>
            <a:ext uri="{FF2B5EF4-FFF2-40B4-BE49-F238E27FC236}">
              <a16:creationId xmlns:a16="http://schemas.microsoft.com/office/drawing/2014/main" id="{00000000-0008-0000-05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861686" y="6601544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 editAs="oneCell">
    <xdr:from>
      <xdr:col>1</xdr:col>
      <xdr:colOff>350838</xdr:colOff>
      <xdr:row>40</xdr:row>
      <xdr:rowOff>122237</xdr:rowOff>
    </xdr:from>
    <xdr:to>
      <xdr:col>1</xdr:col>
      <xdr:colOff>750887</xdr:colOff>
      <xdr:row>41</xdr:row>
      <xdr:rowOff>112712</xdr:rowOff>
    </xdr:to>
    <xdr:sp macro="" textlink="">
      <xdr:nvSpPr>
        <xdr:cNvPr id="144" name="Text Box 227">
          <a:extLst>
            <a:ext uri="{FF2B5EF4-FFF2-40B4-BE49-F238E27FC236}">
              <a16:creationId xmlns:a16="http://schemas.microsoft.com/office/drawing/2014/main" id="{00000000-0008-0000-0500-000090000000}"/>
            </a:ext>
          </a:extLst>
        </xdr:cNvPr>
        <xdr:cNvSpPr txBox="1">
          <a:spLocks noChangeArrowheads="1"/>
        </xdr:cNvSpPr>
      </xdr:nvSpPr>
      <xdr:spPr bwMode="auto">
        <a:xfrm>
          <a:off x="722313" y="6742112"/>
          <a:ext cx="400049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七本部</a:t>
          </a:r>
        </a:p>
      </xdr:txBody>
    </xdr:sp>
    <xdr:clientData/>
  </xdr:twoCellAnchor>
  <xdr:oneCellAnchor>
    <xdr:from>
      <xdr:col>13</xdr:col>
      <xdr:colOff>140074</xdr:colOff>
      <xdr:row>9</xdr:row>
      <xdr:rowOff>89648</xdr:rowOff>
    </xdr:from>
    <xdr:ext cx="144000" cy="145051"/>
    <xdr:sp macro="" textlink="">
      <xdr:nvSpPr>
        <xdr:cNvPr id="145" name="Oval 96">
          <a:extLst>
            <a:ext uri="{FF2B5EF4-FFF2-40B4-BE49-F238E27FC236}">
              <a16:creationId xmlns:a16="http://schemas.microsoft.com/office/drawing/2014/main" id="{00000000-0008-0000-05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5826499" y="1489823"/>
          <a:ext cx="144000" cy="1450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312354</xdr:colOff>
      <xdr:row>4</xdr:row>
      <xdr:rowOff>115815</xdr:rowOff>
    </xdr:from>
    <xdr:ext cx="144000" cy="144000"/>
    <xdr:sp macro="" textlink="">
      <xdr:nvSpPr>
        <xdr:cNvPr id="146" name="Oval 161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SpPr>
          <a:spLocks noChangeArrowheads="1"/>
        </xdr:cNvSpPr>
      </xdr:nvSpPr>
      <xdr:spPr bwMode="auto">
        <a:xfrm>
          <a:off x="4198554" y="753990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88353</xdr:colOff>
      <xdr:row>14</xdr:row>
      <xdr:rowOff>168494</xdr:rowOff>
    </xdr:from>
    <xdr:ext cx="180000" cy="180000"/>
    <xdr:sp macro="" textlink="">
      <xdr:nvSpPr>
        <xdr:cNvPr id="147" name="Oval 162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SpPr>
          <a:spLocks noChangeArrowheads="1"/>
        </xdr:cNvSpPr>
      </xdr:nvSpPr>
      <xdr:spPr bwMode="auto">
        <a:xfrm>
          <a:off x="4346028" y="2387819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167468</xdr:colOff>
      <xdr:row>19</xdr:row>
      <xdr:rowOff>26347</xdr:rowOff>
    </xdr:from>
    <xdr:ext cx="180000" cy="180000"/>
    <xdr:sp macro="" textlink="">
      <xdr:nvSpPr>
        <xdr:cNvPr id="148" name="Oval 166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SpPr>
          <a:spLocks noChangeArrowheads="1"/>
        </xdr:cNvSpPr>
      </xdr:nvSpPr>
      <xdr:spPr bwMode="auto">
        <a:xfrm>
          <a:off x="4425143" y="3102922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78827</xdr:colOff>
      <xdr:row>61</xdr:row>
      <xdr:rowOff>145831</xdr:rowOff>
    </xdr:from>
    <xdr:ext cx="144000" cy="144000"/>
    <xdr:sp macro="" textlink="">
      <xdr:nvSpPr>
        <xdr:cNvPr id="149" name="Oval 220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450302" y="10366156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chemeClr val="tx1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249786</xdr:colOff>
      <xdr:row>62</xdr:row>
      <xdr:rowOff>24469</xdr:rowOff>
    </xdr:from>
    <xdr:ext cx="335476" cy="179536"/>
    <xdr:sp macro="" textlink="">
      <xdr:nvSpPr>
        <xdr:cNvPr id="150" name="Text Box 59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SpPr txBox="1">
          <a:spLocks noChangeArrowheads="1"/>
        </xdr:cNvSpPr>
      </xdr:nvSpPr>
      <xdr:spPr bwMode="auto">
        <a:xfrm>
          <a:off x="621261" y="10416244"/>
          <a:ext cx="335476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宮古島</a:t>
          </a:r>
        </a:p>
      </xdr:txBody>
    </xdr:sp>
    <xdr:clientData/>
  </xdr:oneCellAnchor>
  <xdr:twoCellAnchor>
    <xdr:from>
      <xdr:col>7</xdr:col>
      <xdr:colOff>17407</xdr:colOff>
      <xdr:row>40</xdr:row>
      <xdr:rowOff>66018</xdr:rowOff>
    </xdr:from>
    <xdr:to>
      <xdr:col>7</xdr:col>
      <xdr:colOff>253890</xdr:colOff>
      <xdr:row>41</xdr:row>
      <xdr:rowOff>26604</xdr:rowOff>
    </xdr:to>
    <xdr:sp macro="" textlink="">
      <xdr:nvSpPr>
        <xdr:cNvPr id="151" name="Text Box 31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SpPr txBox="1">
          <a:spLocks noChangeArrowheads="1"/>
        </xdr:cNvSpPr>
      </xdr:nvSpPr>
      <xdr:spPr bwMode="auto">
        <a:xfrm>
          <a:off x="3160657" y="6685893"/>
          <a:ext cx="236483" cy="132036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大阪</a:t>
          </a:r>
        </a:p>
      </xdr:txBody>
    </xdr:sp>
    <xdr:clientData/>
  </xdr:twoCellAnchor>
  <xdr:oneCellAnchor>
    <xdr:from>
      <xdr:col>1</xdr:col>
      <xdr:colOff>400842</xdr:colOff>
      <xdr:row>44</xdr:row>
      <xdr:rowOff>41007</xdr:rowOff>
    </xdr:from>
    <xdr:ext cx="232884" cy="179536"/>
    <xdr:sp macro="" textlink="">
      <xdr:nvSpPr>
        <xdr:cNvPr id="152" name="Text Box 45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SpPr txBox="1">
          <a:spLocks noChangeArrowheads="1"/>
        </xdr:cNvSpPr>
      </xdr:nvSpPr>
      <xdr:spPr bwMode="auto">
        <a:xfrm>
          <a:off x="772317" y="7346682"/>
          <a:ext cx="2328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22860" rIns="27432" bIns="22860" anchor="ctr" upright="1">
          <a:spAutoFit/>
        </a:bodyPr>
        <a:lstStyle/>
        <a:p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福岡</a:t>
          </a:r>
          <a:endParaRPr lang="ja-JP" altLang="en-US" sz="6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>
    <xdr:from>
      <xdr:col>8</xdr:col>
      <xdr:colOff>206429</xdr:colOff>
      <xdr:row>41</xdr:row>
      <xdr:rowOff>80306</xdr:rowOff>
    </xdr:from>
    <xdr:to>
      <xdr:col>9</xdr:col>
      <xdr:colOff>127273</xdr:colOff>
      <xdr:row>42</xdr:row>
      <xdr:rowOff>70781</xdr:rowOff>
    </xdr:to>
    <xdr:sp macro="" textlink="">
      <xdr:nvSpPr>
        <xdr:cNvPr id="153" name="Text Box 30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SpPr txBox="1">
          <a:spLocks noChangeArrowheads="1"/>
        </xdr:cNvSpPr>
      </xdr:nvSpPr>
      <xdr:spPr bwMode="auto">
        <a:xfrm>
          <a:off x="3721154" y="6871631"/>
          <a:ext cx="292319" cy="16192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鳥羽</a:t>
          </a:r>
        </a:p>
      </xdr:txBody>
    </xdr:sp>
    <xdr:clientData/>
  </xdr:twoCellAnchor>
  <xdr:oneCellAnchor>
    <xdr:from>
      <xdr:col>6</xdr:col>
      <xdr:colOff>32844</xdr:colOff>
      <xdr:row>46</xdr:row>
      <xdr:rowOff>103074</xdr:rowOff>
    </xdr:from>
    <xdr:ext cx="144000" cy="145051"/>
    <xdr:sp macro="" textlink="">
      <xdr:nvSpPr>
        <xdr:cNvPr id="154" name="Oval 152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2804619" y="7751649"/>
          <a:ext cx="144000" cy="1450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6</xdr:col>
      <xdr:colOff>202652</xdr:colOff>
      <xdr:row>46</xdr:row>
      <xdr:rowOff>89996</xdr:rowOff>
    </xdr:from>
    <xdr:to>
      <xdr:col>7</xdr:col>
      <xdr:colOff>288377</xdr:colOff>
      <xdr:row>47</xdr:row>
      <xdr:rowOff>80471</xdr:rowOff>
    </xdr:to>
    <xdr:sp macro="" textlink="">
      <xdr:nvSpPr>
        <xdr:cNvPr id="155" name="Text Box 153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SpPr txBox="1">
          <a:spLocks noChangeArrowheads="1"/>
        </xdr:cNvSpPr>
      </xdr:nvSpPr>
      <xdr:spPr bwMode="auto">
        <a:xfrm>
          <a:off x="2974427" y="7738571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六本部</a:t>
          </a:r>
        </a:p>
      </xdr:txBody>
    </xdr:sp>
    <xdr:clientData/>
  </xdr:twoCellAnchor>
  <xdr:oneCellAnchor>
    <xdr:from>
      <xdr:col>2</xdr:col>
      <xdr:colOff>81060</xdr:colOff>
      <xdr:row>47</xdr:row>
      <xdr:rowOff>72908</xdr:rowOff>
    </xdr:from>
    <xdr:ext cx="232884" cy="179536"/>
    <xdr:sp macro="" textlink="">
      <xdr:nvSpPr>
        <xdr:cNvPr id="156" name="Text Box 54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SpPr txBox="1">
          <a:spLocks noChangeArrowheads="1"/>
        </xdr:cNvSpPr>
      </xdr:nvSpPr>
      <xdr:spPr bwMode="auto">
        <a:xfrm>
          <a:off x="1366935" y="7978658"/>
          <a:ext cx="232884" cy="179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22860" anchor="ctr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熊本</a:t>
          </a:r>
        </a:p>
      </xdr:txBody>
    </xdr:sp>
    <xdr:clientData/>
  </xdr:oneCellAnchor>
  <xdr:oneCellAnchor>
    <xdr:from>
      <xdr:col>3</xdr:col>
      <xdr:colOff>176089</xdr:colOff>
      <xdr:row>41</xdr:row>
      <xdr:rowOff>14459</xdr:rowOff>
    </xdr:from>
    <xdr:ext cx="108235" cy="198003"/>
    <xdr:sp macro="" textlink="">
      <xdr:nvSpPr>
        <xdr:cNvPr id="158" name="Text Box 155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SpPr txBox="1">
          <a:spLocks noChangeArrowheads="1"/>
        </xdr:cNvSpPr>
      </xdr:nvSpPr>
      <xdr:spPr bwMode="auto">
        <a:xfrm>
          <a:off x="1833439" y="6805784"/>
          <a:ext cx="108235" cy="198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18288" anchor="b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広島</a:t>
          </a:r>
        </a:p>
      </xdr:txBody>
    </xdr:sp>
    <xdr:clientData/>
  </xdr:oneCellAnchor>
  <xdr:oneCellAnchor>
    <xdr:from>
      <xdr:col>10</xdr:col>
      <xdr:colOff>47627</xdr:colOff>
      <xdr:row>16</xdr:row>
      <xdr:rowOff>111125</xdr:rowOff>
    </xdr:from>
    <xdr:ext cx="180000" cy="180000"/>
    <xdr:sp macro="" textlink="">
      <xdr:nvSpPr>
        <xdr:cNvPr id="161" name="Oval 162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SpPr>
          <a:spLocks noChangeArrowheads="1"/>
        </xdr:cNvSpPr>
      </xdr:nvSpPr>
      <xdr:spPr bwMode="auto">
        <a:xfrm>
          <a:off x="4305302" y="2673350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127001</xdr:colOff>
      <xdr:row>38</xdr:row>
      <xdr:rowOff>71438</xdr:rowOff>
    </xdr:from>
    <xdr:ext cx="234000" cy="234000"/>
    <xdr:sp macro="" textlink="">
      <xdr:nvSpPr>
        <xdr:cNvPr id="166" name="Oval 200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4384676" y="6348413"/>
          <a:ext cx="234000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261938</xdr:colOff>
      <xdr:row>37</xdr:row>
      <xdr:rowOff>134937</xdr:rowOff>
    </xdr:from>
    <xdr:ext cx="235219" cy="234000"/>
    <xdr:sp macro="" textlink="">
      <xdr:nvSpPr>
        <xdr:cNvPr id="167" name="Oval 100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4148138" y="6240462"/>
          <a:ext cx="235219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95250</xdr:colOff>
      <xdr:row>34</xdr:row>
      <xdr:rowOff>47625</xdr:rowOff>
    </xdr:from>
    <xdr:ext cx="180000" cy="180000"/>
    <xdr:sp macro="" textlink="">
      <xdr:nvSpPr>
        <xdr:cNvPr id="174" name="Oval 163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5095875" y="5638800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309563</xdr:colOff>
      <xdr:row>42</xdr:row>
      <xdr:rowOff>0</xdr:rowOff>
    </xdr:from>
    <xdr:ext cx="234000" cy="234000"/>
    <xdr:sp macro="" textlink="">
      <xdr:nvSpPr>
        <xdr:cNvPr id="182" name="Oval 200">
          <a:extLst>
            <a:ext uri="{FF2B5EF4-FFF2-40B4-BE49-F238E27FC236}">
              <a16:creationId xmlns:a16="http://schemas.microsoft.com/office/drawing/2014/main" id="{00000000-0008-0000-05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1966913" y="6962775"/>
          <a:ext cx="234000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134938</xdr:colOff>
      <xdr:row>41</xdr:row>
      <xdr:rowOff>103187</xdr:rowOff>
    </xdr:from>
    <xdr:ext cx="234000" cy="234000"/>
    <xdr:sp macro="" textlink="">
      <xdr:nvSpPr>
        <xdr:cNvPr id="183" name="Oval 200">
          <a:extLst>
            <a:ext uri="{FF2B5EF4-FFF2-40B4-BE49-F238E27FC236}">
              <a16:creationId xmlns:a16="http://schemas.microsoft.com/office/drawing/2014/main" id="{00000000-0008-0000-05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2163763" y="6894512"/>
          <a:ext cx="234000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254000</xdr:colOff>
      <xdr:row>43</xdr:row>
      <xdr:rowOff>103187</xdr:rowOff>
    </xdr:from>
    <xdr:ext cx="180000" cy="180000"/>
    <xdr:sp macro="" textlink="">
      <xdr:nvSpPr>
        <xdr:cNvPr id="184" name="Oval 205">
          <a:extLst>
            <a:ext uri="{FF2B5EF4-FFF2-40B4-BE49-F238E27FC236}">
              <a16:creationId xmlns:a16="http://schemas.microsoft.com/office/drawing/2014/main" id="{00000000-0008-0000-05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1539875" y="7237412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246063</xdr:colOff>
      <xdr:row>44</xdr:row>
      <xdr:rowOff>39688</xdr:rowOff>
    </xdr:from>
    <xdr:ext cx="180000" cy="180000"/>
    <xdr:sp macro="" textlink="">
      <xdr:nvSpPr>
        <xdr:cNvPr id="186" name="Oval 163">
          <a:extLst>
            <a:ext uri="{FF2B5EF4-FFF2-40B4-BE49-F238E27FC236}">
              <a16:creationId xmlns:a16="http://schemas.microsoft.com/office/drawing/2014/main" id="{00000000-0008-0000-05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1903413" y="7345363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595313</xdr:colOff>
      <xdr:row>44</xdr:row>
      <xdr:rowOff>134937</xdr:rowOff>
    </xdr:from>
    <xdr:ext cx="235219" cy="234000"/>
    <xdr:sp macro="" textlink="">
      <xdr:nvSpPr>
        <xdr:cNvPr id="188" name="Oval 100">
          <a:extLst>
            <a:ext uri="{FF2B5EF4-FFF2-40B4-BE49-F238E27FC236}">
              <a16:creationId xmlns:a16="http://schemas.microsoft.com/office/drawing/2014/main" id="{00000000-0008-0000-05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966788" y="7440612"/>
          <a:ext cx="235219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174625</xdr:colOff>
      <xdr:row>43</xdr:row>
      <xdr:rowOff>47625</xdr:rowOff>
    </xdr:from>
    <xdr:ext cx="180000" cy="180000"/>
    <xdr:sp macro="" textlink="">
      <xdr:nvSpPr>
        <xdr:cNvPr id="194" name="Oval 163">
          <a:extLst>
            <a:ext uri="{FF2B5EF4-FFF2-40B4-BE49-F238E27FC236}">
              <a16:creationId xmlns:a16="http://schemas.microsoft.com/office/drawing/2014/main" id="{00000000-0008-0000-05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546100" y="7181850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309562</xdr:colOff>
      <xdr:row>32</xdr:row>
      <xdr:rowOff>7938</xdr:rowOff>
    </xdr:from>
    <xdr:ext cx="180000" cy="180000"/>
    <xdr:sp macro="" textlink="">
      <xdr:nvSpPr>
        <xdr:cNvPr id="197" name="Oval 163">
          <a:extLst>
            <a:ext uri="{FF2B5EF4-FFF2-40B4-BE49-F238E27FC236}">
              <a16:creationId xmlns:a16="http://schemas.microsoft.com/office/drawing/2014/main" id="{00000000-0008-0000-05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3460750" y="5294313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111125</xdr:colOff>
      <xdr:row>34</xdr:row>
      <xdr:rowOff>103188</xdr:rowOff>
    </xdr:from>
    <xdr:ext cx="144000" cy="144000"/>
    <xdr:sp macro="" textlink="">
      <xdr:nvSpPr>
        <xdr:cNvPr id="198" name="Oval 128">
          <a:extLst>
            <a:ext uri="{FF2B5EF4-FFF2-40B4-BE49-F238E27FC236}">
              <a16:creationId xmlns:a16="http://schemas.microsoft.com/office/drawing/2014/main" id="{00000000-0008-0000-05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3262313" y="5738813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0</xdr:col>
      <xdr:colOff>238126</xdr:colOff>
      <xdr:row>63</xdr:row>
      <xdr:rowOff>39688</xdr:rowOff>
    </xdr:from>
    <xdr:ext cx="180000" cy="180000"/>
    <xdr:sp macro="" textlink="">
      <xdr:nvSpPr>
        <xdr:cNvPr id="199" name="Oval 163">
          <a:extLst>
            <a:ext uri="{FF2B5EF4-FFF2-40B4-BE49-F238E27FC236}">
              <a16:creationId xmlns:a16="http://schemas.microsoft.com/office/drawing/2014/main" id="{00000000-0008-0000-05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238126" y="10602913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365125</xdr:colOff>
      <xdr:row>11</xdr:row>
      <xdr:rowOff>150812</xdr:rowOff>
    </xdr:from>
    <xdr:ext cx="144000" cy="145051"/>
    <xdr:sp macro="" textlink="">
      <xdr:nvSpPr>
        <xdr:cNvPr id="202" name="Oval 96">
          <a:extLst>
            <a:ext uri="{FF2B5EF4-FFF2-40B4-BE49-F238E27FC236}">
              <a16:creationId xmlns:a16="http://schemas.microsoft.com/office/drawing/2014/main" id="{00000000-0008-0000-05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5381625" y="1841500"/>
          <a:ext cx="144000" cy="14505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357187</xdr:colOff>
      <xdr:row>11</xdr:row>
      <xdr:rowOff>158750</xdr:rowOff>
    </xdr:from>
    <xdr:ext cx="234000" cy="234000"/>
    <xdr:sp macro="" textlink="">
      <xdr:nvSpPr>
        <xdr:cNvPr id="203" name="Oval 126">
          <a:extLst>
            <a:ext uri="{FF2B5EF4-FFF2-40B4-BE49-F238E27FC236}">
              <a16:creationId xmlns:a16="http://schemas.microsoft.com/office/drawing/2014/main" id="{00000000-0008-0000-05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4254500" y="1849438"/>
          <a:ext cx="234000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206375</xdr:colOff>
      <xdr:row>20</xdr:row>
      <xdr:rowOff>23813</xdr:rowOff>
    </xdr:from>
    <xdr:ext cx="180000" cy="180000"/>
    <xdr:sp macro="" textlink="">
      <xdr:nvSpPr>
        <xdr:cNvPr id="205" name="Oval 166">
          <a:extLst>
            <a:ext uri="{FF2B5EF4-FFF2-40B4-BE49-F238E27FC236}">
              <a16:creationId xmlns:a16="http://schemas.microsoft.com/office/drawing/2014/main" id="{00000000-0008-0000-0500-0000CD000000}"/>
            </a:ext>
          </a:extLst>
        </xdr:cNvPr>
        <xdr:cNvSpPr>
          <a:spLocks noChangeArrowheads="1"/>
        </xdr:cNvSpPr>
      </xdr:nvSpPr>
      <xdr:spPr bwMode="auto">
        <a:xfrm>
          <a:off x="4849813" y="3286126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12</xdr:col>
      <xdr:colOff>15875</xdr:colOff>
      <xdr:row>22</xdr:row>
      <xdr:rowOff>47625</xdr:rowOff>
    </xdr:from>
    <xdr:ext cx="144000" cy="144000"/>
    <xdr:sp macro="" textlink="">
      <xdr:nvSpPr>
        <xdr:cNvPr id="206" name="Oval 96">
          <a:extLst>
            <a:ext uri="{FF2B5EF4-FFF2-40B4-BE49-F238E27FC236}">
              <a16:creationId xmlns:a16="http://schemas.microsoft.com/office/drawing/2014/main" id="{00000000-0008-0000-05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5032375" y="3611563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15876</xdr:colOff>
      <xdr:row>23</xdr:row>
      <xdr:rowOff>87313</xdr:rowOff>
    </xdr:from>
    <xdr:ext cx="180000" cy="180000"/>
    <xdr:sp macro="" textlink="">
      <xdr:nvSpPr>
        <xdr:cNvPr id="207" name="Oval 162">
          <a:extLst>
            <a:ext uri="{FF2B5EF4-FFF2-40B4-BE49-F238E27FC236}">
              <a16:creationId xmlns:a16="http://schemas.microsoft.com/office/drawing/2014/main" id="{00000000-0008-0000-0500-0000CF000000}"/>
            </a:ext>
          </a:extLst>
        </xdr:cNvPr>
        <xdr:cNvSpPr>
          <a:spLocks noChangeArrowheads="1"/>
        </xdr:cNvSpPr>
      </xdr:nvSpPr>
      <xdr:spPr bwMode="auto">
        <a:xfrm>
          <a:off x="4286251" y="3802063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309563</xdr:colOff>
      <xdr:row>29</xdr:row>
      <xdr:rowOff>119062</xdr:rowOff>
    </xdr:from>
    <xdr:ext cx="144000" cy="144000"/>
    <xdr:sp macro="" textlink="">
      <xdr:nvSpPr>
        <xdr:cNvPr id="208" name="Oval 128">
          <a:extLst>
            <a:ext uri="{FF2B5EF4-FFF2-40B4-BE49-F238E27FC236}">
              <a16:creationId xmlns:a16="http://schemas.microsoft.com/office/drawing/2014/main" id="{00000000-0008-0000-05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4953001" y="4881562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293687</xdr:colOff>
      <xdr:row>31</xdr:row>
      <xdr:rowOff>63500</xdr:rowOff>
    </xdr:from>
    <xdr:ext cx="144000" cy="144000"/>
    <xdr:sp macro="" textlink="">
      <xdr:nvSpPr>
        <xdr:cNvPr id="210" name="Oval 128">
          <a:extLst>
            <a:ext uri="{FF2B5EF4-FFF2-40B4-BE49-F238E27FC236}">
              <a16:creationId xmlns:a16="http://schemas.microsoft.com/office/drawing/2014/main" id="{00000000-0008-0000-05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4937125" y="5175250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7938</xdr:colOff>
      <xdr:row>35</xdr:row>
      <xdr:rowOff>15875</xdr:rowOff>
    </xdr:from>
    <xdr:ext cx="180000" cy="180000"/>
    <xdr:sp macro="" textlink="">
      <xdr:nvSpPr>
        <xdr:cNvPr id="211" name="Oval 163">
          <a:extLst>
            <a:ext uri="{FF2B5EF4-FFF2-40B4-BE49-F238E27FC236}">
              <a16:creationId xmlns:a16="http://schemas.microsoft.com/office/drawing/2014/main" id="{00000000-0008-0000-05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4651376" y="5826125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317501</xdr:colOff>
      <xdr:row>36</xdr:row>
      <xdr:rowOff>71437</xdr:rowOff>
    </xdr:from>
    <xdr:ext cx="288000" cy="288000"/>
    <xdr:sp macro="" textlink="">
      <xdr:nvSpPr>
        <xdr:cNvPr id="212" name="Oval 172">
          <a:extLst>
            <a:ext uri="{FF2B5EF4-FFF2-40B4-BE49-F238E27FC236}">
              <a16:creationId xmlns:a16="http://schemas.microsoft.com/office/drawing/2014/main" id="{00000000-0008-0000-05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4587876" y="6056312"/>
          <a:ext cx="288000" cy="288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10</xdr:col>
      <xdr:colOff>231777</xdr:colOff>
      <xdr:row>35</xdr:row>
      <xdr:rowOff>120650</xdr:rowOff>
    </xdr:from>
    <xdr:ext cx="235219" cy="234000"/>
    <xdr:sp macro="" textlink="">
      <xdr:nvSpPr>
        <xdr:cNvPr id="169" name="Oval 100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4502152" y="5930900"/>
          <a:ext cx="235219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11</xdr:col>
      <xdr:colOff>94154</xdr:colOff>
      <xdr:row>35</xdr:row>
      <xdr:rowOff>119118</xdr:rowOff>
    </xdr:from>
    <xdr:ext cx="252000" cy="252000"/>
    <xdr:sp macro="" textlink="">
      <xdr:nvSpPr>
        <xdr:cNvPr id="170" name="Oval 191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4737592" y="5929368"/>
          <a:ext cx="252000" cy="25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301625</xdr:colOff>
      <xdr:row>37</xdr:row>
      <xdr:rowOff>166687</xdr:rowOff>
    </xdr:from>
    <xdr:ext cx="288000" cy="288000"/>
    <xdr:sp macro="" textlink="">
      <xdr:nvSpPr>
        <xdr:cNvPr id="214" name="Oval 172">
          <a:extLst>
            <a:ext uri="{FF2B5EF4-FFF2-40B4-BE49-F238E27FC236}">
              <a16:creationId xmlns:a16="http://schemas.microsoft.com/office/drawing/2014/main" id="{00000000-0008-0000-05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3452813" y="6326187"/>
          <a:ext cx="288000" cy="288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276225</xdr:colOff>
      <xdr:row>39</xdr:row>
      <xdr:rowOff>33337</xdr:rowOff>
    </xdr:from>
    <xdr:ext cx="180000" cy="180000"/>
    <xdr:sp macro="" textlink="">
      <xdr:nvSpPr>
        <xdr:cNvPr id="127" name="Oval 198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3419475" y="6481762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7</xdr:col>
      <xdr:colOff>230187</xdr:colOff>
      <xdr:row>42</xdr:row>
      <xdr:rowOff>55562</xdr:rowOff>
    </xdr:from>
    <xdr:ext cx="180000" cy="180000"/>
    <xdr:sp macro="" textlink="">
      <xdr:nvSpPr>
        <xdr:cNvPr id="215" name="Oval 162">
          <a:extLst>
            <a:ext uri="{FF2B5EF4-FFF2-40B4-BE49-F238E27FC236}">
              <a16:creationId xmlns:a16="http://schemas.microsoft.com/office/drawing/2014/main" id="{00000000-0008-0000-0500-0000D7000000}"/>
            </a:ext>
          </a:extLst>
        </xdr:cNvPr>
        <xdr:cNvSpPr>
          <a:spLocks noChangeArrowheads="1"/>
        </xdr:cNvSpPr>
      </xdr:nvSpPr>
      <xdr:spPr bwMode="auto">
        <a:xfrm>
          <a:off x="3381375" y="7088187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101196</xdr:colOff>
      <xdr:row>39</xdr:row>
      <xdr:rowOff>9223</xdr:rowOff>
    </xdr:from>
    <xdr:ext cx="144000" cy="144000"/>
    <xdr:sp macro="" textlink="">
      <xdr:nvSpPr>
        <xdr:cNvPr id="160" name="Oval 199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615921" y="6457648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7938</xdr:colOff>
      <xdr:row>39</xdr:row>
      <xdr:rowOff>79375</xdr:rowOff>
    </xdr:from>
    <xdr:ext cx="288000" cy="288000"/>
    <xdr:sp macro="" textlink="">
      <xdr:nvSpPr>
        <xdr:cNvPr id="218" name="Oval 172">
          <a:extLst>
            <a:ext uri="{FF2B5EF4-FFF2-40B4-BE49-F238E27FC236}">
              <a16:creationId xmlns:a16="http://schemas.microsoft.com/office/drawing/2014/main" id="{00000000-0008-0000-05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2786063" y="6588125"/>
          <a:ext cx="288000" cy="288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238125</xdr:colOff>
      <xdr:row>40</xdr:row>
      <xdr:rowOff>63500</xdr:rowOff>
    </xdr:from>
    <xdr:ext cx="180000" cy="180000"/>
    <xdr:sp macro="" textlink="">
      <xdr:nvSpPr>
        <xdr:cNvPr id="217" name="Oval 198">
          <a:extLst>
            <a:ext uri="{FF2B5EF4-FFF2-40B4-BE49-F238E27FC236}">
              <a16:creationId xmlns:a16="http://schemas.microsoft.com/office/drawing/2014/main" id="{00000000-0008-0000-05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3016250" y="6746875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222250</xdr:colOff>
      <xdr:row>40</xdr:row>
      <xdr:rowOff>23813</xdr:rowOff>
    </xdr:from>
    <xdr:ext cx="235219" cy="234000"/>
    <xdr:sp macro="" textlink="">
      <xdr:nvSpPr>
        <xdr:cNvPr id="219" name="Oval 100">
          <a:extLst>
            <a:ext uri="{FF2B5EF4-FFF2-40B4-BE49-F238E27FC236}">
              <a16:creationId xmlns:a16="http://schemas.microsoft.com/office/drawing/2014/main" id="{00000000-0008-0000-05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2627313" y="6707188"/>
          <a:ext cx="235219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341313</xdr:colOff>
      <xdr:row>43</xdr:row>
      <xdr:rowOff>0</xdr:rowOff>
    </xdr:from>
    <xdr:ext cx="235219" cy="234000"/>
    <xdr:sp macro="" textlink="">
      <xdr:nvSpPr>
        <xdr:cNvPr id="220" name="Oval 100">
          <a:extLst>
            <a:ext uri="{FF2B5EF4-FFF2-40B4-BE49-F238E27FC236}">
              <a16:creationId xmlns:a16="http://schemas.microsoft.com/office/drawing/2014/main" id="{00000000-0008-0000-05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3119438" y="7207250"/>
          <a:ext cx="235219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15875</xdr:colOff>
      <xdr:row>44</xdr:row>
      <xdr:rowOff>71437</xdr:rowOff>
    </xdr:from>
    <xdr:ext cx="180000" cy="180000"/>
    <xdr:sp macro="" textlink="">
      <xdr:nvSpPr>
        <xdr:cNvPr id="221" name="Oval 162">
          <a:extLst>
            <a:ext uri="{FF2B5EF4-FFF2-40B4-BE49-F238E27FC236}">
              <a16:creationId xmlns:a16="http://schemas.microsoft.com/office/drawing/2014/main" id="{00000000-0008-0000-0500-0000DD000000}"/>
            </a:ext>
          </a:extLst>
        </xdr:cNvPr>
        <xdr:cNvSpPr>
          <a:spLocks noChangeArrowheads="1"/>
        </xdr:cNvSpPr>
      </xdr:nvSpPr>
      <xdr:spPr bwMode="auto">
        <a:xfrm>
          <a:off x="2420938" y="7453312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198438</xdr:colOff>
      <xdr:row>41</xdr:row>
      <xdr:rowOff>39688</xdr:rowOff>
    </xdr:from>
    <xdr:ext cx="180000" cy="180000"/>
    <xdr:sp macro="" textlink="">
      <xdr:nvSpPr>
        <xdr:cNvPr id="222" name="Oval 198">
          <a:extLst>
            <a:ext uri="{FF2B5EF4-FFF2-40B4-BE49-F238E27FC236}">
              <a16:creationId xmlns:a16="http://schemas.microsoft.com/office/drawing/2014/main" id="{00000000-0008-0000-05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2976563" y="6897688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4</xdr:col>
      <xdr:colOff>277813</xdr:colOff>
      <xdr:row>40</xdr:row>
      <xdr:rowOff>158750</xdr:rowOff>
    </xdr:from>
    <xdr:ext cx="235219" cy="234000"/>
    <xdr:sp macro="" textlink="">
      <xdr:nvSpPr>
        <xdr:cNvPr id="224" name="Oval 100">
          <a:extLst>
            <a:ext uri="{FF2B5EF4-FFF2-40B4-BE49-F238E27FC236}">
              <a16:creationId xmlns:a16="http://schemas.microsoft.com/office/drawing/2014/main" id="{00000000-0008-0000-05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2309813" y="6842125"/>
          <a:ext cx="235219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99558</xdr:colOff>
      <xdr:row>40</xdr:row>
      <xdr:rowOff>158310</xdr:rowOff>
    </xdr:from>
    <xdr:ext cx="180000" cy="180000"/>
    <xdr:sp macro="" textlink="">
      <xdr:nvSpPr>
        <xdr:cNvPr id="129" name="Oval 205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2499858" y="6778185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87311</xdr:colOff>
      <xdr:row>42</xdr:row>
      <xdr:rowOff>31750</xdr:rowOff>
    </xdr:from>
    <xdr:ext cx="252000" cy="252000"/>
    <xdr:sp macro="" textlink="">
      <xdr:nvSpPr>
        <xdr:cNvPr id="225" name="Oval 191">
          <a:extLst>
            <a:ext uri="{FF2B5EF4-FFF2-40B4-BE49-F238E27FC236}">
              <a16:creationId xmlns:a16="http://schemas.microsoft.com/office/drawing/2014/main" id="{00000000-0008-0000-05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1746249" y="7064375"/>
          <a:ext cx="252000" cy="25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198437</xdr:colOff>
      <xdr:row>41</xdr:row>
      <xdr:rowOff>134938</xdr:rowOff>
    </xdr:from>
    <xdr:ext cx="288000" cy="288000"/>
    <xdr:sp macro="" textlink="">
      <xdr:nvSpPr>
        <xdr:cNvPr id="226" name="Oval 172">
          <a:extLst>
            <a:ext uri="{FF2B5EF4-FFF2-40B4-BE49-F238E27FC236}">
              <a16:creationId xmlns:a16="http://schemas.microsoft.com/office/drawing/2014/main" id="{00000000-0008-0000-05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2603500" y="6992938"/>
          <a:ext cx="288000" cy="288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5</xdr:col>
      <xdr:colOff>361950</xdr:colOff>
      <xdr:row>42</xdr:row>
      <xdr:rowOff>155575</xdr:rowOff>
    </xdr:from>
    <xdr:ext cx="235219" cy="234000"/>
    <xdr:sp macro="" textlink="">
      <xdr:nvSpPr>
        <xdr:cNvPr id="90" name="Oval 100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2762250" y="7118350"/>
          <a:ext cx="235219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3</xdr:col>
      <xdr:colOff>246062</xdr:colOff>
      <xdr:row>45</xdr:row>
      <xdr:rowOff>63500</xdr:rowOff>
    </xdr:from>
    <xdr:ext cx="180000" cy="180000"/>
    <xdr:sp macro="" textlink="">
      <xdr:nvSpPr>
        <xdr:cNvPr id="227" name="Oval 163">
          <a:extLst>
            <a:ext uri="{FF2B5EF4-FFF2-40B4-BE49-F238E27FC236}">
              <a16:creationId xmlns:a16="http://schemas.microsoft.com/office/drawing/2014/main" id="{00000000-0008-0000-05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1905000" y="7620000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865188</xdr:colOff>
      <xdr:row>43</xdr:row>
      <xdr:rowOff>134938</xdr:rowOff>
    </xdr:from>
    <xdr:ext cx="288000" cy="288000"/>
    <xdr:sp macro="" textlink="">
      <xdr:nvSpPr>
        <xdr:cNvPr id="230" name="Oval 172">
          <a:extLst>
            <a:ext uri="{FF2B5EF4-FFF2-40B4-BE49-F238E27FC236}">
              <a16:creationId xmlns:a16="http://schemas.microsoft.com/office/drawing/2014/main" id="{00000000-0008-0000-05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1238251" y="7342188"/>
          <a:ext cx="288000" cy="288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762000</xdr:colOff>
      <xdr:row>44</xdr:row>
      <xdr:rowOff>47625</xdr:rowOff>
    </xdr:from>
    <xdr:ext cx="180000" cy="180000"/>
    <xdr:sp macro="" textlink="">
      <xdr:nvSpPr>
        <xdr:cNvPr id="231" name="Oval 158">
          <a:extLst>
            <a:ext uri="{FF2B5EF4-FFF2-40B4-BE49-F238E27FC236}">
              <a16:creationId xmlns:a16="http://schemas.microsoft.com/office/drawing/2014/main" id="{00000000-0008-0000-05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1135063" y="7429500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746125</xdr:colOff>
      <xdr:row>46</xdr:row>
      <xdr:rowOff>127000</xdr:rowOff>
    </xdr:from>
    <xdr:ext cx="180000" cy="180000"/>
    <xdr:sp macro="" textlink="">
      <xdr:nvSpPr>
        <xdr:cNvPr id="232" name="Oval 205">
          <a:extLst>
            <a:ext uri="{FF2B5EF4-FFF2-40B4-BE49-F238E27FC236}">
              <a16:creationId xmlns:a16="http://schemas.microsoft.com/office/drawing/2014/main" id="{00000000-0008-0000-05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1119188" y="7858125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396875</xdr:colOff>
      <xdr:row>45</xdr:row>
      <xdr:rowOff>103187</xdr:rowOff>
    </xdr:from>
    <xdr:ext cx="288000" cy="288000"/>
    <xdr:sp macro="" textlink="">
      <xdr:nvSpPr>
        <xdr:cNvPr id="233" name="Oval 172">
          <a:extLst>
            <a:ext uri="{FF2B5EF4-FFF2-40B4-BE49-F238E27FC236}">
              <a16:creationId xmlns:a16="http://schemas.microsoft.com/office/drawing/2014/main" id="{00000000-0008-0000-05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769938" y="7659687"/>
          <a:ext cx="288000" cy="288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325438</xdr:colOff>
      <xdr:row>46</xdr:row>
      <xdr:rowOff>134938</xdr:rowOff>
    </xdr:from>
    <xdr:ext cx="253312" cy="252000"/>
    <xdr:sp macro="" textlink="">
      <xdr:nvSpPr>
        <xdr:cNvPr id="235" name="Oval 209">
          <a:extLst>
            <a:ext uri="{FF2B5EF4-FFF2-40B4-BE49-F238E27FC236}">
              <a16:creationId xmlns:a16="http://schemas.microsoft.com/office/drawing/2014/main" id="{00000000-0008-0000-05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698501" y="7866063"/>
          <a:ext cx="253312" cy="25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404813</xdr:colOff>
      <xdr:row>48</xdr:row>
      <xdr:rowOff>0</xdr:rowOff>
    </xdr:from>
    <xdr:ext cx="253312" cy="252000"/>
    <xdr:sp macro="" textlink="">
      <xdr:nvSpPr>
        <xdr:cNvPr id="234" name="Oval 209">
          <a:extLst>
            <a:ext uri="{FF2B5EF4-FFF2-40B4-BE49-F238E27FC236}">
              <a16:creationId xmlns:a16="http://schemas.microsoft.com/office/drawing/2014/main" id="{00000000-0008-0000-05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777876" y="8080375"/>
          <a:ext cx="253312" cy="25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6</xdr:col>
      <xdr:colOff>87313</xdr:colOff>
      <xdr:row>37</xdr:row>
      <xdr:rowOff>15875</xdr:rowOff>
    </xdr:from>
    <xdr:ext cx="288000" cy="288000"/>
    <xdr:sp macro="" textlink="">
      <xdr:nvSpPr>
        <xdr:cNvPr id="237" name="Oval 172">
          <a:extLst>
            <a:ext uri="{FF2B5EF4-FFF2-40B4-BE49-F238E27FC236}">
              <a16:creationId xmlns:a16="http://schemas.microsoft.com/office/drawing/2014/main" id="{00000000-0008-0000-05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2865438" y="6175375"/>
          <a:ext cx="288000" cy="288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317501</xdr:colOff>
      <xdr:row>41</xdr:row>
      <xdr:rowOff>7938</xdr:rowOff>
    </xdr:from>
    <xdr:ext cx="144000" cy="144000"/>
    <xdr:sp macro="" textlink="">
      <xdr:nvSpPr>
        <xdr:cNvPr id="238" name="Oval 128">
          <a:extLst>
            <a:ext uri="{FF2B5EF4-FFF2-40B4-BE49-F238E27FC236}">
              <a16:creationId xmlns:a16="http://schemas.microsoft.com/office/drawing/2014/main" id="{00000000-0008-0000-05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1603376" y="6865938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9</xdr:col>
      <xdr:colOff>174625</xdr:colOff>
      <xdr:row>31</xdr:row>
      <xdr:rowOff>134938</xdr:rowOff>
    </xdr:from>
    <xdr:ext cx="144000" cy="144000"/>
    <xdr:sp macro="" textlink="">
      <xdr:nvSpPr>
        <xdr:cNvPr id="240" name="Oval 128">
          <a:extLst>
            <a:ext uri="{FF2B5EF4-FFF2-40B4-BE49-F238E27FC236}">
              <a16:creationId xmlns:a16="http://schemas.microsoft.com/office/drawing/2014/main" id="{00000000-0008-0000-05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4071938" y="5246688"/>
          <a:ext cx="144000" cy="14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8</xdr:col>
      <xdr:colOff>23813</xdr:colOff>
      <xdr:row>33</xdr:row>
      <xdr:rowOff>7938</xdr:rowOff>
    </xdr:from>
    <xdr:ext cx="180000" cy="180000"/>
    <xdr:sp macro="" textlink="">
      <xdr:nvSpPr>
        <xdr:cNvPr id="241" name="Oval 163">
          <a:extLst>
            <a:ext uri="{FF2B5EF4-FFF2-40B4-BE49-F238E27FC236}">
              <a16:creationId xmlns:a16="http://schemas.microsoft.com/office/drawing/2014/main" id="{00000000-0008-0000-05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3548063" y="5468938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706438</xdr:colOff>
      <xdr:row>47</xdr:row>
      <xdr:rowOff>111125</xdr:rowOff>
    </xdr:from>
    <xdr:ext cx="288000" cy="288000"/>
    <xdr:sp macro="" textlink="">
      <xdr:nvSpPr>
        <xdr:cNvPr id="243" name="Oval 172">
          <a:extLst>
            <a:ext uri="{FF2B5EF4-FFF2-40B4-BE49-F238E27FC236}">
              <a16:creationId xmlns:a16="http://schemas.microsoft.com/office/drawing/2014/main" id="{00000000-0008-0000-05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1079501" y="8016875"/>
          <a:ext cx="288000" cy="288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349251</xdr:colOff>
      <xdr:row>49</xdr:row>
      <xdr:rowOff>158750</xdr:rowOff>
    </xdr:from>
    <xdr:ext cx="180000" cy="180000"/>
    <xdr:sp macro="" textlink="">
      <xdr:nvSpPr>
        <xdr:cNvPr id="244" name="Oval 205">
          <a:extLst>
            <a:ext uri="{FF2B5EF4-FFF2-40B4-BE49-F238E27FC236}">
              <a16:creationId xmlns:a16="http://schemas.microsoft.com/office/drawing/2014/main" id="{00000000-0008-0000-05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1635126" y="8413750"/>
          <a:ext cx="180000" cy="180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2</xdr:col>
      <xdr:colOff>15875</xdr:colOff>
      <xdr:row>50</xdr:row>
      <xdr:rowOff>95250</xdr:rowOff>
    </xdr:from>
    <xdr:ext cx="232794" cy="234000"/>
    <xdr:sp macro="" textlink="">
      <xdr:nvSpPr>
        <xdr:cNvPr id="245" name="Oval 67">
          <a:extLst>
            <a:ext uri="{FF2B5EF4-FFF2-40B4-BE49-F238E27FC236}">
              <a16:creationId xmlns:a16="http://schemas.microsoft.com/office/drawing/2014/main" id="{00000000-0008-0000-05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1301750" y="8524875"/>
          <a:ext cx="232794" cy="234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  <xdr:oneCellAnchor>
    <xdr:from>
      <xdr:col>1</xdr:col>
      <xdr:colOff>309562</xdr:colOff>
      <xdr:row>59</xdr:row>
      <xdr:rowOff>95250</xdr:rowOff>
    </xdr:from>
    <xdr:ext cx="252000" cy="252000"/>
    <xdr:sp macro="" textlink="">
      <xdr:nvSpPr>
        <xdr:cNvPr id="247" name="Oval 191">
          <a:extLst>
            <a:ext uri="{FF2B5EF4-FFF2-40B4-BE49-F238E27FC236}">
              <a16:creationId xmlns:a16="http://schemas.microsoft.com/office/drawing/2014/main" id="{00000000-0008-0000-05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682625" y="10096500"/>
          <a:ext cx="252000" cy="2520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32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0.2733</cdr:x>
      <cdr:y>0.01309</cdr:y>
    </cdr:from>
    <cdr:to>
      <cdr:x>0.70989</cdr:x>
      <cdr:y>0.11668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794" y="24312"/>
          <a:ext cx="777650" cy="19240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管区別全損海難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dash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40"/>
  <sheetViews>
    <sheetView view="pageBreakPreview" zoomScale="85" zoomScaleNormal="100" zoomScaleSheetLayoutView="85" workbookViewId="0">
      <selection activeCell="F18" sqref="F18"/>
    </sheetView>
  </sheetViews>
  <sheetFormatPr defaultColWidth="10.08984375" defaultRowHeight="21" customHeight="1" x14ac:dyDescent="0.2"/>
  <cols>
    <col min="1" max="1" width="15.36328125" style="128" customWidth="1"/>
    <col min="2" max="2" width="12" style="128" customWidth="1"/>
    <col min="3" max="3" width="14.453125" style="128" customWidth="1"/>
    <col min="4" max="4" width="9" style="128" customWidth="1"/>
    <col min="5" max="5" width="12.453125" style="128" customWidth="1"/>
    <col min="6" max="6" width="14.6328125" style="128" customWidth="1"/>
    <col min="7" max="7" width="9" style="128" customWidth="1"/>
    <col min="8" max="8" width="9.81640625" style="128" customWidth="1"/>
    <col min="9" max="9" width="9" style="128" customWidth="1"/>
    <col min="10" max="10" width="10" style="128" customWidth="1"/>
    <col min="11" max="16384" width="10.08984375" style="128"/>
  </cols>
  <sheetData>
    <row r="1" spans="1:11" ht="21" customHeight="1" x14ac:dyDescent="0.2">
      <c r="A1" s="128" t="s">
        <v>66</v>
      </c>
    </row>
    <row r="2" spans="1:11" ht="25.5" customHeight="1" x14ac:dyDescent="0.2">
      <c r="A2" s="129" t="s">
        <v>67</v>
      </c>
      <c r="B2" s="588" t="s">
        <v>68</v>
      </c>
      <c r="C2" s="588"/>
      <c r="D2" s="588"/>
      <c r="E2" s="589" t="s">
        <v>69</v>
      </c>
      <c r="F2" s="588"/>
      <c r="G2" s="590"/>
      <c r="H2" s="588" t="s">
        <v>70</v>
      </c>
      <c r="I2" s="588"/>
      <c r="J2" s="590"/>
    </row>
    <row r="3" spans="1:11" ht="12" customHeight="1" x14ac:dyDescent="0.2">
      <c r="A3" s="591" t="s">
        <v>71</v>
      </c>
      <c r="B3" s="130" t="s">
        <v>63</v>
      </c>
      <c r="C3" s="131" t="s">
        <v>72</v>
      </c>
      <c r="D3" s="132" t="s">
        <v>56</v>
      </c>
      <c r="E3" s="130" t="s">
        <v>63</v>
      </c>
      <c r="F3" s="131" t="s">
        <v>72</v>
      </c>
      <c r="G3" s="132" t="s">
        <v>56</v>
      </c>
      <c r="H3" s="133" t="s">
        <v>357</v>
      </c>
      <c r="I3" s="134" t="s">
        <v>358</v>
      </c>
      <c r="J3" s="132" t="s">
        <v>357</v>
      </c>
    </row>
    <row r="4" spans="1:11" ht="13.5" customHeight="1" x14ac:dyDescent="0.2">
      <c r="A4" s="591"/>
      <c r="B4" s="592">
        <v>1559</v>
      </c>
      <c r="C4" s="593">
        <v>609861</v>
      </c>
      <c r="D4" s="191">
        <v>4450</v>
      </c>
      <c r="E4" s="592">
        <v>1588</v>
      </c>
      <c r="F4" s="593">
        <v>841777</v>
      </c>
      <c r="G4" s="191">
        <v>4821</v>
      </c>
      <c r="H4" s="594">
        <f>B4/E4*100</f>
        <v>98.173803526448367</v>
      </c>
      <c r="I4" s="594">
        <f>C4/F4*100</f>
        <v>72.449235367561712</v>
      </c>
      <c r="J4" s="145">
        <f>D4/G4*100</f>
        <v>92.304501140842149</v>
      </c>
      <c r="K4" s="135"/>
    </row>
    <row r="5" spans="1:11" ht="18.75" customHeight="1" x14ac:dyDescent="0.2">
      <c r="A5" s="591"/>
      <c r="B5" s="592"/>
      <c r="C5" s="593"/>
      <c r="D5" s="152">
        <v>4463</v>
      </c>
      <c r="E5" s="592"/>
      <c r="F5" s="593"/>
      <c r="G5" s="152">
        <v>4835</v>
      </c>
      <c r="H5" s="594"/>
      <c r="I5" s="594"/>
      <c r="J5" s="146">
        <f>D5/G5*100</f>
        <v>92.306101344364009</v>
      </c>
      <c r="K5" s="135"/>
    </row>
    <row r="6" spans="1:11" ht="42" customHeight="1" x14ac:dyDescent="0.2">
      <c r="A6" s="186" t="s">
        <v>35</v>
      </c>
      <c r="B6" s="153">
        <v>485</v>
      </c>
      <c r="C6" s="154">
        <v>11733</v>
      </c>
      <c r="D6" s="155">
        <v>1165</v>
      </c>
      <c r="E6" s="153">
        <v>505</v>
      </c>
      <c r="F6" s="154">
        <v>53284</v>
      </c>
      <c r="G6" s="155">
        <v>1238</v>
      </c>
      <c r="H6" s="187">
        <f t="shared" ref="H6:I9" si="0">B6/E6*100</f>
        <v>96.039603960396036</v>
      </c>
      <c r="I6" s="144">
        <f t="shared" si="0"/>
        <v>22.019743262517828</v>
      </c>
      <c r="J6" s="145">
        <f>D6/G6*100</f>
        <v>94.103392568659132</v>
      </c>
      <c r="K6" s="135"/>
    </row>
    <row r="7" spans="1:11" ht="32.25" customHeight="1" x14ac:dyDescent="0.2">
      <c r="A7" s="186" t="s">
        <v>73</v>
      </c>
      <c r="B7" s="153">
        <v>622</v>
      </c>
      <c r="C7" s="156">
        <v>247194</v>
      </c>
      <c r="D7" s="155">
        <v>1726</v>
      </c>
      <c r="E7" s="153">
        <v>685</v>
      </c>
      <c r="F7" s="156">
        <v>311150</v>
      </c>
      <c r="G7" s="155">
        <v>1760</v>
      </c>
      <c r="H7" s="187">
        <f t="shared" si="0"/>
        <v>90.802919708029194</v>
      </c>
      <c r="I7" s="144">
        <f t="shared" si="0"/>
        <v>79.445283625261126</v>
      </c>
      <c r="J7" s="145">
        <f>D7/G7*100</f>
        <v>98.068181818181827</v>
      </c>
      <c r="K7" s="135"/>
    </row>
    <row r="8" spans="1:11" ht="27" customHeight="1" x14ac:dyDescent="0.2">
      <c r="A8" s="186" t="s">
        <v>58</v>
      </c>
      <c r="B8" s="153">
        <v>219</v>
      </c>
      <c r="C8" s="156">
        <v>286291</v>
      </c>
      <c r="D8" s="157">
        <v>1497</v>
      </c>
      <c r="E8" s="153">
        <v>222</v>
      </c>
      <c r="F8" s="156">
        <v>460443</v>
      </c>
      <c r="G8" s="157">
        <v>1726</v>
      </c>
      <c r="H8" s="187">
        <f t="shared" si="0"/>
        <v>98.648648648648646</v>
      </c>
      <c r="I8" s="144">
        <f t="shared" si="0"/>
        <v>62.177294475103331</v>
      </c>
      <c r="J8" s="145">
        <f>D8/G8*100</f>
        <v>86.732329084588642</v>
      </c>
      <c r="K8" s="135"/>
    </row>
    <row r="9" spans="1:11" ht="27" customHeight="1" x14ac:dyDescent="0.2">
      <c r="A9" s="186" t="s">
        <v>59</v>
      </c>
      <c r="B9" s="153">
        <v>233</v>
      </c>
      <c r="C9" s="156">
        <v>64643</v>
      </c>
      <c r="D9" s="155">
        <v>0</v>
      </c>
      <c r="E9" s="153">
        <v>176</v>
      </c>
      <c r="F9" s="156">
        <v>16900</v>
      </c>
      <c r="G9" s="155">
        <v>0</v>
      </c>
      <c r="H9" s="187">
        <f t="shared" si="0"/>
        <v>132.38636363636365</v>
      </c>
      <c r="I9" s="144">
        <f t="shared" si="0"/>
        <v>382.50295857988164</v>
      </c>
      <c r="J9" s="208">
        <v>0</v>
      </c>
      <c r="K9" s="135"/>
    </row>
    <row r="10" spans="1:11" ht="13.5" customHeight="1" x14ac:dyDescent="0.2">
      <c r="A10" s="603" t="s">
        <v>13</v>
      </c>
      <c r="B10" s="605">
        <v>0</v>
      </c>
      <c r="C10" s="607">
        <v>0</v>
      </c>
      <c r="D10" s="158">
        <v>62</v>
      </c>
      <c r="E10" s="605">
        <v>0</v>
      </c>
      <c r="F10" s="607">
        <v>0</v>
      </c>
      <c r="G10" s="158">
        <v>97</v>
      </c>
      <c r="H10" s="609">
        <v>0</v>
      </c>
      <c r="I10" s="595">
        <v>0</v>
      </c>
      <c r="J10" s="145">
        <f>D10/G10*100</f>
        <v>63.917525773195869</v>
      </c>
      <c r="K10" s="135"/>
    </row>
    <row r="11" spans="1:11" ht="13.5" customHeight="1" x14ac:dyDescent="0.2">
      <c r="A11" s="604"/>
      <c r="B11" s="606"/>
      <c r="C11" s="608"/>
      <c r="D11" s="159">
        <v>75</v>
      </c>
      <c r="E11" s="606"/>
      <c r="F11" s="608"/>
      <c r="G11" s="159">
        <v>111</v>
      </c>
      <c r="H11" s="610"/>
      <c r="I11" s="596"/>
      <c r="J11" s="147">
        <f>D11/G11*100</f>
        <v>67.567567567567565</v>
      </c>
      <c r="K11" s="135"/>
    </row>
    <row r="13" spans="1:11" ht="21" customHeight="1" x14ac:dyDescent="0.2">
      <c r="A13" s="128" t="s">
        <v>20</v>
      </c>
    </row>
    <row r="14" spans="1:11" ht="21" customHeight="1" x14ac:dyDescent="0.2">
      <c r="A14" s="129" t="s">
        <v>67</v>
      </c>
      <c r="B14" s="588" t="s">
        <v>68</v>
      </c>
      <c r="C14" s="588"/>
      <c r="D14" s="588"/>
      <c r="E14" s="589" t="s">
        <v>69</v>
      </c>
      <c r="F14" s="588"/>
      <c r="G14" s="590"/>
      <c r="H14" s="588" t="s">
        <v>70</v>
      </c>
      <c r="I14" s="588"/>
      <c r="J14" s="590"/>
    </row>
    <row r="15" spans="1:11" ht="21" customHeight="1" x14ac:dyDescent="0.2">
      <c r="A15" s="597" t="s">
        <v>21</v>
      </c>
      <c r="B15" s="136"/>
      <c r="C15" s="599">
        <f>SUM(C17:C25)</f>
        <v>1559</v>
      </c>
      <c r="D15" s="190" t="s">
        <v>63</v>
      </c>
      <c r="E15" s="136"/>
      <c r="F15" s="599">
        <f>SUM(F17:F25)</f>
        <v>1588</v>
      </c>
      <c r="G15" s="190" t="s">
        <v>63</v>
      </c>
      <c r="H15" s="136"/>
      <c r="I15" s="601">
        <f>C15/F15*100</f>
        <v>98.173803526448367</v>
      </c>
      <c r="J15" s="190" t="s">
        <v>359</v>
      </c>
      <c r="K15" s="137"/>
    </row>
    <row r="16" spans="1:11" ht="5.25" customHeight="1" x14ac:dyDescent="0.2">
      <c r="A16" s="598"/>
      <c r="B16" s="138"/>
      <c r="C16" s="600"/>
      <c r="D16" s="139"/>
      <c r="E16" s="138"/>
      <c r="F16" s="600"/>
      <c r="G16" s="139"/>
      <c r="H16" s="138"/>
      <c r="I16" s="602"/>
      <c r="J16" s="139"/>
      <c r="K16" s="137"/>
    </row>
    <row r="17" spans="1:14" ht="21" customHeight="1" x14ac:dyDescent="0.2">
      <c r="A17" s="140" t="s">
        <v>22</v>
      </c>
      <c r="B17" s="141"/>
      <c r="C17" s="160">
        <v>167</v>
      </c>
      <c r="D17" s="142"/>
      <c r="E17" s="141"/>
      <c r="F17" s="160">
        <v>143</v>
      </c>
      <c r="G17" s="142"/>
      <c r="H17" s="141"/>
      <c r="I17" s="148">
        <f>C17/F17*100</f>
        <v>116.78321678321679</v>
      </c>
      <c r="J17" s="142"/>
      <c r="K17" s="137"/>
      <c r="L17" s="128" t="s">
        <v>447</v>
      </c>
      <c r="M17" s="128" t="s">
        <v>465</v>
      </c>
      <c r="N17" s="128" t="s">
        <v>474</v>
      </c>
    </row>
    <row r="18" spans="1:14" ht="21" customHeight="1" x14ac:dyDescent="0.2">
      <c r="A18" s="140" t="s">
        <v>345</v>
      </c>
      <c r="B18" s="141"/>
      <c r="C18" s="160">
        <v>38</v>
      </c>
      <c r="D18" s="142"/>
      <c r="E18" s="141"/>
      <c r="F18" s="160">
        <v>37</v>
      </c>
      <c r="G18" s="142"/>
      <c r="H18" s="141"/>
      <c r="I18" s="148">
        <f t="shared" ref="I18:I25" si="1">C18/F18*100</f>
        <v>102.70270270270269</v>
      </c>
      <c r="J18" s="142"/>
      <c r="K18" s="137"/>
      <c r="L18" s="128" t="s">
        <v>475</v>
      </c>
      <c r="M18" s="128">
        <v>143</v>
      </c>
      <c r="N18" s="128">
        <v>167</v>
      </c>
    </row>
    <row r="19" spans="1:14" ht="21" customHeight="1" x14ac:dyDescent="0.2">
      <c r="A19" s="140" t="s">
        <v>346</v>
      </c>
      <c r="B19" s="141"/>
      <c r="C19" s="160">
        <v>211</v>
      </c>
      <c r="D19" s="142"/>
      <c r="E19" s="141"/>
      <c r="F19" s="160">
        <v>230</v>
      </c>
      <c r="G19" s="142"/>
      <c r="H19" s="141"/>
      <c r="I19" s="148">
        <f t="shared" si="1"/>
        <v>91.739130434782609</v>
      </c>
      <c r="J19" s="142"/>
      <c r="K19" s="137"/>
      <c r="L19" s="207" t="s">
        <v>476</v>
      </c>
      <c r="M19" s="207">
        <v>37</v>
      </c>
      <c r="N19" s="128">
        <v>38</v>
      </c>
    </row>
    <row r="20" spans="1:14" ht="21" customHeight="1" x14ac:dyDescent="0.2">
      <c r="A20" s="140" t="s">
        <v>26</v>
      </c>
      <c r="B20" s="141"/>
      <c r="C20" s="160">
        <v>118</v>
      </c>
      <c r="D20" s="142"/>
      <c r="E20" s="141"/>
      <c r="F20" s="160">
        <v>111</v>
      </c>
      <c r="G20" s="142"/>
      <c r="H20" s="141"/>
      <c r="I20" s="148">
        <f t="shared" si="1"/>
        <v>106.30630630630631</v>
      </c>
      <c r="J20" s="142"/>
      <c r="K20" s="137"/>
      <c r="L20" s="207" t="s">
        <v>477</v>
      </c>
      <c r="M20" s="207">
        <v>230</v>
      </c>
      <c r="N20" s="128">
        <v>211</v>
      </c>
    </row>
    <row r="21" spans="1:14" ht="21" customHeight="1" x14ac:dyDescent="0.2">
      <c r="A21" s="140" t="s">
        <v>25</v>
      </c>
      <c r="B21" s="141"/>
      <c r="C21" s="160">
        <v>185</v>
      </c>
      <c r="D21" s="142"/>
      <c r="E21" s="141"/>
      <c r="F21" s="160">
        <v>132</v>
      </c>
      <c r="G21" s="142"/>
      <c r="H21" s="141"/>
      <c r="I21" s="148">
        <f t="shared" si="1"/>
        <v>140.15151515151516</v>
      </c>
      <c r="J21" s="142"/>
      <c r="K21" s="137"/>
      <c r="L21" s="207" t="s">
        <v>478</v>
      </c>
      <c r="M21" s="207">
        <v>111</v>
      </c>
      <c r="N21" s="128">
        <v>118</v>
      </c>
    </row>
    <row r="22" spans="1:14" ht="21" customHeight="1" x14ac:dyDescent="0.2">
      <c r="A22" s="140" t="s">
        <v>23</v>
      </c>
      <c r="B22" s="141"/>
      <c r="C22" s="160">
        <v>68</v>
      </c>
      <c r="D22" s="142"/>
      <c r="E22" s="141"/>
      <c r="F22" s="160">
        <v>63</v>
      </c>
      <c r="G22" s="142"/>
      <c r="H22" s="141"/>
      <c r="I22" s="148">
        <f t="shared" si="1"/>
        <v>107.93650793650794</v>
      </c>
      <c r="J22" s="142"/>
      <c r="K22" s="137"/>
      <c r="L22" s="207" t="s">
        <v>479</v>
      </c>
      <c r="M22" s="207">
        <v>132</v>
      </c>
      <c r="N22" s="128">
        <v>185</v>
      </c>
    </row>
    <row r="23" spans="1:14" ht="21" customHeight="1" x14ac:dyDescent="0.2">
      <c r="A23" s="140" t="s">
        <v>24</v>
      </c>
      <c r="B23" s="141"/>
      <c r="C23" s="160">
        <v>6</v>
      </c>
      <c r="D23" s="142"/>
      <c r="E23" s="141"/>
      <c r="F23" s="160">
        <v>3</v>
      </c>
      <c r="G23" s="142"/>
      <c r="H23" s="141"/>
      <c r="I23" s="148">
        <f t="shared" si="1"/>
        <v>200</v>
      </c>
      <c r="J23" s="142"/>
      <c r="K23" s="137"/>
      <c r="L23" s="207" t="s">
        <v>480</v>
      </c>
      <c r="M23" s="207">
        <v>63</v>
      </c>
      <c r="N23" s="128">
        <v>68</v>
      </c>
    </row>
    <row r="24" spans="1:14" ht="21" customHeight="1" x14ac:dyDescent="0.2">
      <c r="A24" s="140" t="s">
        <v>351</v>
      </c>
      <c r="B24" s="141"/>
      <c r="C24" s="160">
        <v>756</v>
      </c>
      <c r="D24" s="142"/>
      <c r="E24" s="141"/>
      <c r="F24" s="160">
        <v>851</v>
      </c>
      <c r="G24" s="142"/>
      <c r="H24" s="141"/>
      <c r="I24" s="148">
        <f t="shared" si="1"/>
        <v>88.836662749706235</v>
      </c>
      <c r="J24" s="142"/>
      <c r="K24" s="137"/>
      <c r="L24" s="207" t="s">
        <v>481</v>
      </c>
      <c r="M24" s="207">
        <v>3</v>
      </c>
      <c r="N24" s="128">
        <v>6</v>
      </c>
    </row>
    <row r="25" spans="1:14" ht="21" customHeight="1" x14ac:dyDescent="0.2">
      <c r="A25" s="188" t="s">
        <v>27</v>
      </c>
      <c r="B25" s="138"/>
      <c r="C25" s="161">
        <v>10</v>
      </c>
      <c r="D25" s="139"/>
      <c r="E25" s="138"/>
      <c r="F25" s="161">
        <v>18</v>
      </c>
      <c r="G25" s="139"/>
      <c r="H25" s="138"/>
      <c r="I25" s="149">
        <f t="shared" si="1"/>
        <v>55.555555555555557</v>
      </c>
      <c r="J25" s="139"/>
      <c r="K25" s="137"/>
      <c r="L25" s="128" t="s">
        <v>482</v>
      </c>
      <c r="M25" s="207">
        <v>851</v>
      </c>
      <c r="N25" s="128">
        <v>756</v>
      </c>
    </row>
    <row r="26" spans="1:14" ht="21" customHeight="1" x14ac:dyDescent="0.2">
      <c r="L26" s="128" t="s">
        <v>483</v>
      </c>
      <c r="M26" s="207">
        <v>18</v>
      </c>
      <c r="N26" s="128">
        <v>10</v>
      </c>
    </row>
    <row r="27" spans="1:14" ht="21" customHeight="1" x14ac:dyDescent="0.2">
      <c r="A27" s="128" t="s">
        <v>28</v>
      </c>
      <c r="L27" s="128" t="s">
        <v>343</v>
      </c>
      <c r="M27" s="207">
        <v>1588</v>
      </c>
      <c r="N27" s="128">
        <v>1559</v>
      </c>
    </row>
    <row r="28" spans="1:14" ht="21" customHeight="1" x14ac:dyDescent="0.2">
      <c r="A28" s="589" t="s">
        <v>29</v>
      </c>
      <c r="B28" s="588"/>
      <c r="C28" s="590"/>
      <c r="D28" s="589" t="s">
        <v>30</v>
      </c>
      <c r="E28" s="590"/>
      <c r="F28" s="588" t="s">
        <v>31</v>
      </c>
      <c r="G28" s="588"/>
      <c r="H28" s="589" t="s">
        <v>32</v>
      </c>
      <c r="I28" s="590"/>
    </row>
    <row r="29" spans="1:14" ht="21" customHeight="1" x14ac:dyDescent="0.2">
      <c r="A29" s="611" t="s">
        <v>21</v>
      </c>
      <c r="B29" s="612"/>
      <c r="C29" s="613"/>
      <c r="D29" s="617" t="s">
        <v>39</v>
      </c>
      <c r="E29" s="618"/>
      <c r="F29" s="619" t="s">
        <v>39</v>
      </c>
      <c r="G29" s="619"/>
      <c r="H29" s="617" t="s">
        <v>359</v>
      </c>
      <c r="I29" s="618"/>
    </row>
    <row r="30" spans="1:14" ht="21" customHeight="1" x14ac:dyDescent="0.2">
      <c r="A30" s="614"/>
      <c r="B30" s="615"/>
      <c r="C30" s="616"/>
      <c r="D30" s="620">
        <f>D31+D33</f>
        <v>968</v>
      </c>
      <c r="E30" s="621"/>
      <c r="F30" s="620">
        <f>F31+F33</f>
        <v>1108</v>
      </c>
      <c r="G30" s="621"/>
      <c r="H30" s="622">
        <f>D30/F30*100</f>
        <v>87.36462093862815</v>
      </c>
      <c r="I30" s="623"/>
    </row>
    <row r="31" spans="1:14" ht="29.25" customHeight="1" x14ac:dyDescent="0.2">
      <c r="A31" s="611" t="s">
        <v>33</v>
      </c>
      <c r="B31" s="612"/>
      <c r="C31" s="613"/>
      <c r="D31" s="624">
        <v>62</v>
      </c>
      <c r="E31" s="625"/>
      <c r="F31" s="624">
        <v>97</v>
      </c>
      <c r="G31" s="625"/>
      <c r="H31" s="626">
        <f>D31/F31*100</f>
        <v>63.917525773195869</v>
      </c>
      <c r="I31" s="627"/>
    </row>
    <row r="32" spans="1:14" ht="21" customHeight="1" x14ac:dyDescent="0.2">
      <c r="A32" s="614"/>
      <c r="B32" s="615"/>
      <c r="C32" s="616"/>
      <c r="D32" s="628">
        <v>75</v>
      </c>
      <c r="E32" s="629"/>
      <c r="F32" s="628">
        <v>111</v>
      </c>
      <c r="G32" s="629"/>
      <c r="H32" s="630">
        <f>D32/F32*100</f>
        <v>67.567567567567565</v>
      </c>
      <c r="I32" s="631"/>
    </row>
    <row r="33" spans="1:10" ht="21" customHeight="1" x14ac:dyDescent="0.2">
      <c r="A33" s="632" t="s">
        <v>34</v>
      </c>
      <c r="B33" s="633"/>
      <c r="C33" s="634"/>
      <c r="D33" s="635">
        <v>906</v>
      </c>
      <c r="E33" s="636"/>
      <c r="F33" s="635">
        <v>1011</v>
      </c>
      <c r="G33" s="636"/>
      <c r="H33" s="626">
        <f t="shared" ref="H33:H38" si="2">D33/F33*100</f>
        <v>89.614243323442139</v>
      </c>
      <c r="I33" s="627"/>
    </row>
    <row r="34" spans="1:10" ht="21" customHeight="1" x14ac:dyDescent="0.2">
      <c r="A34" s="632"/>
      <c r="B34" s="633"/>
      <c r="C34" s="634"/>
      <c r="D34" s="637">
        <v>893</v>
      </c>
      <c r="E34" s="638"/>
      <c r="F34" s="637">
        <v>997</v>
      </c>
      <c r="G34" s="638"/>
      <c r="H34" s="630">
        <f t="shared" si="2"/>
        <v>89.568706118355067</v>
      </c>
      <c r="I34" s="631"/>
    </row>
    <row r="35" spans="1:10" ht="21" customHeight="1" x14ac:dyDescent="0.2">
      <c r="A35" s="140"/>
      <c r="B35" s="612" t="s">
        <v>36</v>
      </c>
      <c r="C35" s="613"/>
      <c r="D35" s="611">
        <v>184</v>
      </c>
      <c r="E35" s="613"/>
      <c r="F35" s="611">
        <v>197</v>
      </c>
      <c r="G35" s="613"/>
      <c r="H35" s="626">
        <f t="shared" si="2"/>
        <v>93.401015228426402</v>
      </c>
      <c r="I35" s="627"/>
    </row>
    <row r="36" spans="1:10" ht="21" customHeight="1" x14ac:dyDescent="0.2">
      <c r="A36" s="140"/>
      <c r="B36" s="633"/>
      <c r="C36" s="634"/>
      <c r="D36" s="639">
        <v>171</v>
      </c>
      <c r="E36" s="640"/>
      <c r="F36" s="639">
        <v>183</v>
      </c>
      <c r="G36" s="640"/>
      <c r="H36" s="641">
        <f t="shared" si="2"/>
        <v>93.442622950819683</v>
      </c>
      <c r="I36" s="642"/>
    </row>
    <row r="37" spans="1:10" ht="21" customHeight="1" x14ac:dyDescent="0.2">
      <c r="A37" s="140"/>
      <c r="B37" s="189"/>
      <c r="C37" s="143" t="s">
        <v>37</v>
      </c>
      <c r="D37" s="644">
        <v>80</v>
      </c>
      <c r="E37" s="645"/>
      <c r="F37" s="644">
        <v>77</v>
      </c>
      <c r="G37" s="645"/>
      <c r="H37" s="646">
        <f t="shared" si="2"/>
        <v>103.89610389610388</v>
      </c>
      <c r="I37" s="647"/>
    </row>
    <row r="38" spans="1:10" ht="21" customHeight="1" x14ac:dyDescent="0.2">
      <c r="A38" s="188"/>
      <c r="B38" s="615" t="s">
        <v>38</v>
      </c>
      <c r="C38" s="616"/>
      <c r="D38" s="648">
        <v>722</v>
      </c>
      <c r="E38" s="649"/>
      <c r="F38" s="648">
        <v>814</v>
      </c>
      <c r="G38" s="649"/>
      <c r="H38" s="650">
        <f t="shared" si="2"/>
        <v>88.697788697788695</v>
      </c>
      <c r="I38" s="651"/>
    </row>
    <row r="40" spans="1:10" ht="44.25" customHeight="1" x14ac:dyDescent="0.2">
      <c r="A40" s="643" t="s">
        <v>65</v>
      </c>
      <c r="B40" s="643"/>
      <c r="C40" s="643"/>
      <c r="D40" s="643"/>
      <c r="E40" s="643"/>
      <c r="F40" s="643"/>
      <c r="G40" s="643"/>
      <c r="H40" s="643"/>
      <c r="I40" s="643"/>
      <c r="J40" s="643"/>
    </row>
  </sheetData>
  <mergeCells count="64">
    <mergeCell ref="A40:J40"/>
    <mergeCell ref="D37:E37"/>
    <mergeCell ref="F37:G37"/>
    <mergeCell ref="H37:I37"/>
    <mergeCell ref="B38:C38"/>
    <mergeCell ref="D38:E38"/>
    <mergeCell ref="F38:G38"/>
    <mergeCell ref="H38:I38"/>
    <mergeCell ref="B35:C36"/>
    <mergeCell ref="D35:E35"/>
    <mergeCell ref="F35:G35"/>
    <mergeCell ref="H35:I35"/>
    <mergeCell ref="D36:E36"/>
    <mergeCell ref="F36:G36"/>
    <mergeCell ref="H36:I36"/>
    <mergeCell ref="A33:C34"/>
    <mergeCell ref="D33:E33"/>
    <mergeCell ref="F33:G33"/>
    <mergeCell ref="H33:I33"/>
    <mergeCell ref="D34:E34"/>
    <mergeCell ref="F34:G34"/>
    <mergeCell ref="H34:I34"/>
    <mergeCell ref="A31:C32"/>
    <mergeCell ref="D31:E31"/>
    <mergeCell ref="F31:G31"/>
    <mergeCell ref="H31:I31"/>
    <mergeCell ref="D32:E32"/>
    <mergeCell ref="F32:G32"/>
    <mergeCell ref="H32:I32"/>
    <mergeCell ref="A28:C28"/>
    <mergeCell ref="D28:E28"/>
    <mergeCell ref="F28:G28"/>
    <mergeCell ref="H28:I28"/>
    <mergeCell ref="A29:C30"/>
    <mergeCell ref="D29:E29"/>
    <mergeCell ref="F29:G29"/>
    <mergeCell ref="H29:I29"/>
    <mergeCell ref="D30:E30"/>
    <mergeCell ref="F30:G30"/>
    <mergeCell ref="H30:I30"/>
    <mergeCell ref="I10:I11"/>
    <mergeCell ref="B14:D14"/>
    <mergeCell ref="E14:G14"/>
    <mergeCell ref="H14:J14"/>
    <mergeCell ref="A15:A16"/>
    <mergeCell ref="C15:C16"/>
    <mergeCell ref="F15:F16"/>
    <mergeCell ref="I15:I16"/>
    <mergeCell ref="A10:A11"/>
    <mergeCell ref="B10:B11"/>
    <mergeCell ref="C10:C11"/>
    <mergeCell ref="E10:E11"/>
    <mergeCell ref="F10:F11"/>
    <mergeCell ref="H10:H11"/>
    <mergeCell ref="B2:D2"/>
    <mergeCell ref="E2:G2"/>
    <mergeCell ref="H2:J2"/>
    <mergeCell ref="A3:A5"/>
    <mergeCell ref="B4:B5"/>
    <mergeCell ref="C4:C5"/>
    <mergeCell ref="E4:E5"/>
    <mergeCell ref="F4:F5"/>
    <mergeCell ref="H4:H5"/>
    <mergeCell ref="I4:I5"/>
  </mergeCells>
  <phoneticPr fontId="1"/>
  <pageMargins left="1.1023622047244095" right="0.74803149606299213" top="1.299212598425197" bottom="0.59055118110236227" header="0.78740157480314965" footer="0.51181102362204722"/>
  <pageSetup paperSize="9" scale="72" firstPageNumber="24" pageOrder="overThenDown" orientation="portrait" useFirstPageNumber="1" r:id="rId1"/>
  <headerFooter differentFirst="1" scaleWithDoc="0" alignWithMargins="0">
    <firstHeader>&amp;C&amp;18第二部　救 難 統 計</first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002A-6CE0-4E03-9CAB-0C23D65D61FB}">
  <sheetPr>
    <pageSetUpPr autoPageBreaks="0" fitToPage="1"/>
  </sheetPr>
  <dimension ref="A1:P28"/>
  <sheetViews>
    <sheetView showGridLines="0" view="pageBreakPreview" zoomScale="75" zoomScaleNormal="75" zoomScaleSheetLayoutView="75" workbookViewId="0">
      <selection activeCell="D38" sqref="D38:E38"/>
    </sheetView>
  </sheetViews>
  <sheetFormatPr defaultColWidth="10.08984375" defaultRowHeight="21" customHeight="1" x14ac:dyDescent="0.2"/>
  <cols>
    <col min="1" max="1" width="6.453125" style="116" customWidth="1"/>
    <col min="2" max="2" width="14.26953125" style="116" customWidth="1"/>
    <col min="3" max="3" width="13.08984375" style="116" customWidth="1"/>
    <col min="4" max="6" width="13.6328125" style="116" customWidth="1"/>
    <col min="7" max="7" width="17.36328125" style="116" customWidth="1"/>
    <col min="8" max="8" width="13.7265625" style="116" customWidth="1"/>
    <col min="9" max="10" width="12" style="116" customWidth="1"/>
    <col min="11" max="11" width="3.7265625" style="116" customWidth="1"/>
    <col min="12" max="12" width="10.08984375" style="116" customWidth="1"/>
    <col min="13" max="14" width="12" style="116" customWidth="1"/>
    <col min="15" max="15" width="10.08984375" style="116"/>
    <col min="16" max="16" width="10.90625" style="116" bestFit="1" customWidth="1"/>
    <col min="17" max="16384" width="10.08984375" style="116"/>
  </cols>
  <sheetData>
    <row r="1" spans="1:16" ht="21" customHeight="1" x14ac:dyDescent="0.2">
      <c r="A1" s="61" t="s">
        <v>79</v>
      </c>
      <c r="F1" s="62" t="s">
        <v>129</v>
      </c>
    </row>
    <row r="2" spans="1:16" ht="21.75" customHeight="1" x14ac:dyDescent="0.2">
      <c r="A2" s="805" t="s">
        <v>46</v>
      </c>
      <c r="B2" s="806"/>
      <c r="C2" s="806"/>
      <c r="D2" s="809" t="s">
        <v>78</v>
      </c>
      <c r="E2" s="809" t="s">
        <v>80</v>
      </c>
      <c r="F2" s="809" t="s">
        <v>81</v>
      </c>
    </row>
    <row r="3" spans="1:16" ht="21.75" customHeight="1" x14ac:dyDescent="0.2">
      <c r="A3" s="807"/>
      <c r="B3" s="808"/>
      <c r="C3" s="808"/>
      <c r="D3" s="809"/>
      <c r="E3" s="810"/>
      <c r="F3" s="809"/>
      <c r="G3" s="229" t="s">
        <v>48</v>
      </c>
    </row>
    <row r="4" spans="1:16" ht="21" customHeight="1" thickBot="1" x14ac:dyDescent="0.25">
      <c r="A4" s="778" t="s">
        <v>82</v>
      </c>
      <c r="B4" s="811"/>
      <c r="C4" s="71" t="s">
        <v>55</v>
      </c>
      <c r="D4" s="463">
        <f t="shared" ref="D4:D18" si="0">E4+F4</f>
        <v>260317680</v>
      </c>
      <c r="E4" s="464">
        <f>E5+E6</f>
        <v>255659210</v>
      </c>
      <c r="F4" s="465">
        <f>F5+F6</f>
        <v>4658470</v>
      </c>
      <c r="G4" s="462">
        <f t="shared" ref="G4:G18" si="1">SUM(E4:F4)</f>
        <v>260317680</v>
      </c>
      <c r="H4" s="1" t="s">
        <v>463</v>
      </c>
      <c r="J4" s="62" t="s">
        <v>502</v>
      </c>
      <c r="L4" s="1" t="s">
        <v>464</v>
      </c>
      <c r="N4" s="62" t="s">
        <v>502</v>
      </c>
    </row>
    <row r="5" spans="1:16" ht="21" customHeight="1" thickBot="1" x14ac:dyDescent="0.25">
      <c r="A5" s="812"/>
      <c r="B5" s="813"/>
      <c r="C5" s="261" t="s">
        <v>83</v>
      </c>
      <c r="D5" s="466">
        <f t="shared" si="0"/>
        <v>244681820</v>
      </c>
      <c r="E5" s="467">
        <f>E8+E11+E14+E17</f>
        <v>240038250</v>
      </c>
      <c r="F5" s="468">
        <f>F8+F11+F14+F17</f>
        <v>4643570</v>
      </c>
      <c r="G5" s="462">
        <f t="shared" si="1"/>
        <v>244681820</v>
      </c>
      <c r="H5" s="203" t="s">
        <v>447</v>
      </c>
      <c r="I5" s="236" t="s">
        <v>501</v>
      </c>
      <c r="J5" s="235" t="s">
        <v>500</v>
      </c>
      <c r="L5" s="203" t="s">
        <v>447</v>
      </c>
      <c r="M5" s="236" t="s">
        <v>501</v>
      </c>
      <c r="N5" s="235" t="s">
        <v>500</v>
      </c>
      <c r="P5" s="116">
        <f>J6+J7+J8+J9+J15+N6+N7+N8+N9+N15</f>
        <v>465847</v>
      </c>
    </row>
    <row r="6" spans="1:16" ht="21" customHeight="1" x14ac:dyDescent="0.2">
      <c r="A6" s="776"/>
      <c r="B6" s="814"/>
      <c r="C6" s="262" t="s">
        <v>84</v>
      </c>
      <c r="D6" s="469">
        <f t="shared" si="0"/>
        <v>15635860</v>
      </c>
      <c r="E6" s="470">
        <f>E9+E12+E15+E18</f>
        <v>15620960</v>
      </c>
      <c r="F6" s="471">
        <f>F9+F12+F15+F18</f>
        <v>14900</v>
      </c>
      <c r="G6" s="462">
        <f t="shared" si="1"/>
        <v>15635860</v>
      </c>
      <c r="H6" s="203" t="s">
        <v>455</v>
      </c>
      <c r="I6" s="472">
        <v>1005843</v>
      </c>
      <c r="J6" s="473">
        <v>7898</v>
      </c>
      <c r="K6" s="474"/>
      <c r="L6" s="219" t="s">
        <v>455</v>
      </c>
      <c r="M6" s="472">
        <v>50</v>
      </c>
      <c r="N6" s="473">
        <v>0</v>
      </c>
    </row>
    <row r="7" spans="1:16" ht="21" customHeight="1" thickBot="1" x14ac:dyDescent="0.25">
      <c r="A7" s="815" t="s">
        <v>85</v>
      </c>
      <c r="B7" s="818" t="s">
        <v>62</v>
      </c>
      <c r="C7" s="72" t="s">
        <v>55</v>
      </c>
      <c r="D7" s="463">
        <f t="shared" si="0"/>
        <v>12631120</v>
      </c>
      <c r="E7" s="464">
        <f>E8+E9</f>
        <v>12412490</v>
      </c>
      <c r="F7" s="465">
        <f>F8+F9</f>
        <v>218630</v>
      </c>
      <c r="G7" s="462">
        <f t="shared" si="1"/>
        <v>12631120</v>
      </c>
      <c r="H7" s="204" t="s">
        <v>452</v>
      </c>
      <c r="I7" s="475">
        <v>7912</v>
      </c>
      <c r="J7" s="476">
        <v>13200</v>
      </c>
      <c r="K7" s="474"/>
      <c r="L7" s="220" t="s">
        <v>452</v>
      </c>
      <c r="M7" s="475">
        <v>130</v>
      </c>
      <c r="N7" s="476">
        <v>765</v>
      </c>
    </row>
    <row r="8" spans="1:16" ht="21" customHeight="1" x14ac:dyDescent="0.2">
      <c r="A8" s="816"/>
      <c r="B8" s="819"/>
      <c r="C8" s="73" t="s">
        <v>83</v>
      </c>
      <c r="D8" s="466">
        <f t="shared" si="0"/>
        <v>11895170</v>
      </c>
      <c r="E8" s="477">
        <f>(J19+J20)*10</f>
        <v>11684190</v>
      </c>
      <c r="F8" s="478">
        <f>(J6+J7)*10</f>
        <v>210980</v>
      </c>
      <c r="G8" s="462">
        <f t="shared" si="1"/>
        <v>11895170</v>
      </c>
      <c r="H8" s="205" t="s">
        <v>451</v>
      </c>
      <c r="I8" s="479">
        <v>2088325</v>
      </c>
      <c r="J8" s="480">
        <v>290449</v>
      </c>
      <c r="K8" s="474"/>
      <c r="L8" s="221" t="s">
        <v>451</v>
      </c>
      <c r="M8" s="481">
        <v>597</v>
      </c>
      <c r="N8" s="480">
        <v>92</v>
      </c>
    </row>
    <row r="9" spans="1:16" ht="21" customHeight="1" x14ac:dyDescent="0.2">
      <c r="A9" s="816"/>
      <c r="B9" s="820"/>
      <c r="C9" s="73" t="s">
        <v>84</v>
      </c>
      <c r="D9" s="469">
        <f t="shared" si="0"/>
        <v>735950</v>
      </c>
      <c r="E9" s="482">
        <f>(N19+N20)*10</f>
        <v>728300</v>
      </c>
      <c r="F9" s="483">
        <f>(N6+N7)*10</f>
        <v>7650</v>
      </c>
      <c r="G9" s="462">
        <f t="shared" si="1"/>
        <v>735950</v>
      </c>
      <c r="H9" s="205" t="s">
        <v>453</v>
      </c>
      <c r="I9" s="479">
        <v>50852</v>
      </c>
      <c r="J9" s="480">
        <v>11910</v>
      </c>
      <c r="K9" s="474"/>
      <c r="L9" s="221" t="s">
        <v>453</v>
      </c>
      <c r="M9" s="481">
        <v>4413</v>
      </c>
      <c r="N9" s="480">
        <v>40</v>
      </c>
    </row>
    <row r="10" spans="1:16" ht="21" customHeight="1" thickBot="1" x14ac:dyDescent="0.25">
      <c r="A10" s="816"/>
      <c r="B10" s="819" t="s">
        <v>436</v>
      </c>
      <c r="C10" s="74" t="s">
        <v>55</v>
      </c>
      <c r="D10" s="463">
        <f t="shared" si="0"/>
        <v>94137360</v>
      </c>
      <c r="E10" s="464">
        <f>E11+E12</f>
        <v>91231950</v>
      </c>
      <c r="F10" s="465">
        <f>F11+F12</f>
        <v>2905410</v>
      </c>
      <c r="G10" s="462">
        <f t="shared" si="1"/>
        <v>94137360</v>
      </c>
      <c r="H10" s="204" t="s">
        <v>454</v>
      </c>
      <c r="I10" s="484">
        <v>0</v>
      </c>
      <c r="J10" s="476">
        <v>0</v>
      </c>
      <c r="K10" s="474"/>
      <c r="L10" s="220" t="s">
        <v>454</v>
      </c>
      <c r="M10" s="475">
        <v>1</v>
      </c>
      <c r="N10" s="476">
        <v>0</v>
      </c>
    </row>
    <row r="11" spans="1:16" ht="21" customHeight="1" x14ac:dyDescent="0.2">
      <c r="A11" s="816"/>
      <c r="B11" s="819"/>
      <c r="C11" s="73" t="s">
        <v>83</v>
      </c>
      <c r="D11" s="466">
        <f t="shared" si="0"/>
        <v>87173330</v>
      </c>
      <c r="E11" s="477">
        <f>J21*10</f>
        <v>84268840</v>
      </c>
      <c r="F11" s="478">
        <f>J8*10</f>
        <v>2904490</v>
      </c>
      <c r="G11" s="462">
        <f t="shared" si="1"/>
        <v>87173330</v>
      </c>
      <c r="H11" s="1" t="s">
        <v>343</v>
      </c>
      <c r="I11" s="116">
        <f>SUM(I6:I10)</f>
        <v>3152932</v>
      </c>
      <c r="J11" s="474">
        <f>SUM(J6:J10)</f>
        <v>323457</v>
      </c>
      <c r="K11" s="474"/>
      <c r="L11" s="218" t="s">
        <v>343</v>
      </c>
      <c r="M11" s="474">
        <f>SUM(M6:M10)</f>
        <v>5191</v>
      </c>
      <c r="N11" s="474">
        <f>SUM(N6:N10)</f>
        <v>897</v>
      </c>
    </row>
    <row r="12" spans="1:16" ht="21" customHeight="1" x14ac:dyDescent="0.2">
      <c r="A12" s="817"/>
      <c r="B12" s="821"/>
      <c r="C12" s="75" t="s">
        <v>84</v>
      </c>
      <c r="D12" s="469">
        <f t="shared" si="0"/>
        <v>6964030</v>
      </c>
      <c r="E12" s="482">
        <f>(N21*10)+(N23*10)</f>
        <v>6963110</v>
      </c>
      <c r="F12" s="483">
        <f>N8*10</f>
        <v>920</v>
      </c>
      <c r="G12" s="462">
        <f t="shared" si="1"/>
        <v>6964030</v>
      </c>
      <c r="J12" s="474"/>
      <c r="K12" s="474"/>
      <c r="L12" s="474"/>
      <c r="M12" s="474"/>
      <c r="N12" s="474"/>
    </row>
    <row r="13" spans="1:16" ht="21" customHeight="1" thickBot="1" x14ac:dyDescent="0.25">
      <c r="A13" s="799" t="s">
        <v>437</v>
      </c>
      <c r="B13" s="800"/>
      <c r="C13" s="261" t="s">
        <v>55</v>
      </c>
      <c r="D13" s="463">
        <f t="shared" si="0"/>
        <v>133538610</v>
      </c>
      <c r="E13" s="464">
        <f>E14+E15</f>
        <v>133419110</v>
      </c>
      <c r="F13" s="465">
        <f>F14+F15</f>
        <v>119500</v>
      </c>
      <c r="G13" s="462">
        <f t="shared" si="1"/>
        <v>133538610</v>
      </c>
      <c r="H13" s="1" t="s">
        <v>466</v>
      </c>
      <c r="J13" s="62" t="s">
        <v>502</v>
      </c>
      <c r="K13" s="474"/>
      <c r="L13" s="218" t="s">
        <v>467</v>
      </c>
      <c r="M13" s="474"/>
      <c r="N13" s="62" t="s">
        <v>502</v>
      </c>
    </row>
    <row r="14" spans="1:16" ht="21" customHeight="1" thickBot="1" x14ac:dyDescent="0.25">
      <c r="A14" s="801"/>
      <c r="B14" s="802"/>
      <c r="C14" s="261" t="s">
        <v>83</v>
      </c>
      <c r="D14" s="466">
        <f t="shared" si="0"/>
        <v>126440550</v>
      </c>
      <c r="E14" s="477">
        <f>J22*10</f>
        <v>126321450</v>
      </c>
      <c r="F14" s="478">
        <f>J9*10</f>
        <v>119100</v>
      </c>
      <c r="G14" s="462">
        <f t="shared" si="1"/>
        <v>126440550</v>
      </c>
      <c r="H14" s="485"/>
      <c r="I14" s="232" t="s">
        <v>501</v>
      </c>
      <c r="J14" s="230" t="s">
        <v>500</v>
      </c>
      <c r="K14" s="474"/>
      <c r="L14" s="486"/>
      <c r="M14" s="231" t="s">
        <v>501</v>
      </c>
      <c r="N14" s="230" t="s">
        <v>500</v>
      </c>
    </row>
    <row r="15" spans="1:16" ht="21" customHeight="1" thickBot="1" x14ac:dyDescent="0.25">
      <c r="A15" s="803"/>
      <c r="B15" s="804"/>
      <c r="C15" s="150" t="s">
        <v>84</v>
      </c>
      <c r="D15" s="469">
        <f t="shared" si="0"/>
        <v>7098060</v>
      </c>
      <c r="E15" s="482">
        <f>N22*10</f>
        <v>7097660</v>
      </c>
      <c r="F15" s="483">
        <f>N9*10</f>
        <v>400</v>
      </c>
      <c r="G15" s="462">
        <f t="shared" si="1"/>
        <v>7098060</v>
      </c>
      <c r="H15" s="204" t="s">
        <v>468</v>
      </c>
      <c r="I15" s="484">
        <v>4038276</v>
      </c>
      <c r="J15" s="476">
        <v>140900</v>
      </c>
      <c r="K15" s="474"/>
      <c r="L15" s="220" t="s">
        <v>469</v>
      </c>
      <c r="M15" s="475">
        <v>1000062</v>
      </c>
      <c r="N15" s="476">
        <v>593</v>
      </c>
    </row>
    <row r="16" spans="1:16" ht="21" customHeight="1" x14ac:dyDescent="0.2">
      <c r="A16" s="799" t="s">
        <v>86</v>
      </c>
      <c r="B16" s="800"/>
      <c r="C16" s="151" t="s">
        <v>55</v>
      </c>
      <c r="D16" s="463">
        <f t="shared" si="0"/>
        <v>20010590</v>
      </c>
      <c r="E16" s="464">
        <f>E17+E18</f>
        <v>18595660</v>
      </c>
      <c r="F16" s="465">
        <f>F17+F18</f>
        <v>1414930</v>
      </c>
      <c r="G16" s="462">
        <f t="shared" si="1"/>
        <v>20010590</v>
      </c>
      <c r="J16" s="474"/>
      <c r="K16" s="474"/>
      <c r="L16" s="474"/>
      <c r="M16" s="474"/>
      <c r="N16" s="474"/>
    </row>
    <row r="17" spans="1:16" ht="21" customHeight="1" thickBot="1" x14ac:dyDescent="0.25">
      <c r="A17" s="801"/>
      <c r="B17" s="802"/>
      <c r="C17" s="261" t="s">
        <v>83</v>
      </c>
      <c r="D17" s="466">
        <f t="shared" si="0"/>
        <v>19172770</v>
      </c>
      <c r="E17" s="477">
        <f>J28*10</f>
        <v>17763770</v>
      </c>
      <c r="F17" s="478">
        <f>J15*10</f>
        <v>1409000</v>
      </c>
      <c r="G17" s="462">
        <f t="shared" si="1"/>
        <v>19172770</v>
      </c>
      <c r="H17" s="1" t="s">
        <v>470</v>
      </c>
      <c r="J17" s="62" t="s">
        <v>502</v>
      </c>
      <c r="K17" s="474"/>
      <c r="L17" s="218" t="s">
        <v>471</v>
      </c>
      <c r="M17" s="487"/>
      <c r="N17" s="62" t="s">
        <v>502</v>
      </c>
    </row>
    <row r="18" spans="1:16" ht="21" customHeight="1" thickBot="1" x14ac:dyDescent="0.25">
      <c r="A18" s="801"/>
      <c r="B18" s="802"/>
      <c r="C18" s="262" t="s">
        <v>84</v>
      </c>
      <c r="D18" s="469">
        <f t="shared" si="0"/>
        <v>837820</v>
      </c>
      <c r="E18" s="482">
        <f>N28*10</f>
        <v>831890</v>
      </c>
      <c r="F18" s="483">
        <f>N15*10</f>
        <v>5930</v>
      </c>
      <c r="G18" s="462">
        <f t="shared" si="1"/>
        <v>837820</v>
      </c>
      <c r="H18" s="206" t="s">
        <v>447</v>
      </c>
      <c r="I18" s="232" t="s">
        <v>501</v>
      </c>
      <c r="J18" s="230" t="s">
        <v>500</v>
      </c>
      <c r="K18" s="474"/>
      <c r="L18" s="219" t="s">
        <v>447</v>
      </c>
      <c r="M18" s="234" t="s">
        <v>501</v>
      </c>
      <c r="N18" s="233" t="s">
        <v>500</v>
      </c>
      <c r="P18" s="116">
        <f>J19+J20+J21+J22+J28+N19+N20+N21+N22+N28</f>
        <v>25539461</v>
      </c>
    </row>
    <row r="19" spans="1:16" ht="21" customHeight="1" x14ac:dyDescent="0.2">
      <c r="H19" s="203" t="s">
        <v>455</v>
      </c>
      <c r="I19" s="488">
        <v>2163241</v>
      </c>
      <c r="J19" s="489">
        <v>574797</v>
      </c>
      <c r="K19" s="474"/>
      <c r="L19" s="219" t="s">
        <v>455</v>
      </c>
      <c r="M19" s="472">
        <v>206</v>
      </c>
      <c r="N19" s="473">
        <v>723</v>
      </c>
    </row>
    <row r="20" spans="1:16" ht="21" customHeight="1" thickBot="1" x14ac:dyDescent="0.25">
      <c r="A20" s="1" t="s">
        <v>171</v>
      </c>
      <c r="H20" s="204" t="s">
        <v>452</v>
      </c>
      <c r="I20" s="490">
        <v>486719</v>
      </c>
      <c r="J20" s="491">
        <v>593622</v>
      </c>
      <c r="K20" s="474"/>
      <c r="L20" s="220" t="s">
        <v>452</v>
      </c>
      <c r="M20" s="475">
        <v>50300</v>
      </c>
      <c r="N20" s="476">
        <v>72107</v>
      </c>
    </row>
    <row r="21" spans="1:16" ht="21" customHeight="1" x14ac:dyDescent="0.2">
      <c r="H21" s="205" t="s">
        <v>451</v>
      </c>
      <c r="I21" s="492">
        <v>2063987</v>
      </c>
      <c r="J21" s="493">
        <v>8426884</v>
      </c>
      <c r="K21" s="474"/>
      <c r="L21" s="221" t="s">
        <v>451</v>
      </c>
      <c r="M21" s="481">
        <v>1063695</v>
      </c>
      <c r="N21" s="480">
        <v>669851</v>
      </c>
    </row>
    <row r="22" spans="1:16" ht="21" customHeight="1" x14ac:dyDescent="0.2">
      <c r="H22" s="205" t="s">
        <v>453</v>
      </c>
      <c r="I22" s="492">
        <v>13703285</v>
      </c>
      <c r="J22" s="493">
        <v>12632145</v>
      </c>
      <c r="K22" s="474"/>
      <c r="L22" s="221" t="s">
        <v>453</v>
      </c>
      <c r="M22" s="481">
        <v>14693</v>
      </c>
      <c r="N22" s="480">
        <v>709766</v>
      </c>
    </row>
    <row r="23" spans="1:16" ht="21" customHeight="1" thickBot="1" x14ac:dyDescent="0.25">
      <c r="H23" s="204" t="s">
        <v>454</v>
      </c>
      <c r="I23" s="490">
        <v>0</v>
      </c>
      <c r="J23" s="491">
        <v>0</v>
      </c>
      <c r="K23" s="474"/>
      <c r="L23" s="220" t="s">
        <v>454</v>
      </c>
      <c r="M23" s="475">
        <v>0</v>
      </c>
      <c r="N23" s="476">
        <v>26460</v>
      </c>
      <c r="O23" s="1" t="s">
        <v>503</v>
      </c>
    </row>
    <row r="24" spans="1:16" ht="21" customHeight="1" x14ac:dyDescent="0.2">
      <c r="H24" s="1" t="s">
        <v>343</v>
      </c>
      <c r="I24" s="116">
        <f>SUM(I19:I23)</f>
        <v>18417232</v>
      </c>
      <c r="J24" s="474">
        <f>SUM(J19:J23)</f>
        <v>22227448</v>
      </c>
      <c r="K24" s="474"/>
      <c r="L24" s="218" t="s">
        <v>343</v>
      </c>
      <c r="M24" s="474">
        <f>SUM(M19:M23)</f>
        <v>1128894</v>
      </c>
      <c r="N24" s="474">
        <f>SUM(N19:N23)</f>
        <v>1478907</v>
      </c>
    </row>
    <row r="25" spans="1:16" ht="21" customHeight="1" x14ac:dyDescent="0.2">
      <c r="J25" s="474"/>
      <c r="K25" s="474"/>
      <c r="L25" s="474"/>
      <c r="M25" s="474">
        <f>SUM(M19:M23)</f>
        <v>1128894</v>
      </c>
      <c r="N25" s="474"/>
    </row>
    <row r="26" spans="1:16" ht="21" customHeight="1" thickBot="1" x14ac:dyDescent="0.25">
      <c r="H26" s="1" t="s">
        <v>472</v>
      </c>
      <c r="J26" s="62" t="s">
        <v>502</v>
      </c>
      <c r="K26" s="474"/>
      <c r="L26" s="218" t="s">
        <v>473</v>
      </c>
      <c r="M26" s="474"/>
      <c r="N26" s="62" t="s">
        <v>502</v>
      </c>
    </row>
    <row r="27" spans="1:16" ht="21" customHeight="1" thickBot="1" x14ac:dyDescent="0.25">
      <c r="H27" s="485"/>
      <c r="I27" s="232" t="s">
        <v>501</v>
      </c>
      <c r="J27" s="230" t="s">
        <v>500</v>
      </c>
      <c r="K27" s="474"/>
      <c r="L27" s="486"/>
      <c r="M27" s="231" t="s">
        <v>501</v>
      </c>
      <c r="N27" s="230" t="s">
        <v>500</v>
      </c>
    </row>
    <row r="28" spans="1:16" ht="21" customHeight="1" thickBot="1" x14ac:dyDescent="0.25">
      <c r="H28" s="204" t="s">
        <v>468</v>
      </c>
      <c r="I28" s="484">
        <v>17177435</v>
      </c>
      <c r="J28" s="476">
        <v>1776377</v>
      </c>
      <c r="K28" s="474"/>
      <c r="L28" s="220" t="s">
        <v>469</v>
      </c>
      <c r="M28" s="475">
        <v>3006376</v>
      </c>
      <c r="N28" s="476">
        <v>83189</v>
      </c>
    </row>
  </sheetData>
  <mergeCells count="10">
    <mergeCell ref="F2:F3"/>
    <mergeCell ref="A4:B6"/>
    <mergeCell ref="A7:A12"/>
    <mergeCell ref="B7:B9"/>
    <mergeCell ref="B10:B12"/>
    <mergeCell ref="A13:B15"/>
    <mergeCell ref="A16:B18"/>
    <mergeCell ref="A2:C3"/>
    <mergeCell ref="D2:D3"/>
    <mergeCell ref="E2:E3"/>
  </mergeCells>
  <phoneticPr fontId="1"/>
  <pageMargins left="0.7" right="0.7" top="0.75" bottom="0.75" header="0.3" footer="0.3"/>
  <pageSetup paperSize="9" firstPageNumber="24" fitToHeight="0" pageOrder="overThenDown" orientation="portrait" useFirstPageNumber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M34"/>
  <sheetViews>
    <sheetView showGridLines="0" view="pageBreakPreview" zoomScale="85" zoomScaleNormal="100" zoomScaleSheetLayoutView="85" workbookViewId="0">
      <selection activeCell="D38" sqref="D38:E38"/>
    </sheetView>
  </sheetViews>
  <sheetFormatPr defaultColWidth="10.08984375" defaultRowHeight="21" customHeight="1" x14ac:dyDescent="0.2"/>
  <cols>
    <col min="1" max="1" width="12.1796875" style="116" customWidth="1"/>
    <col min="2" max="2" width="12" style="116" customWidth="1"/>
    <col min="3" max="13" width="6.90625" style="116" customWidth="1"/>
    <col min="14" max="16384" width="10.08984375" style="116"/>
  </cols>
  <sheetData>
    <row r="1" spans="1:13" ht="21" customHeight="1" x14ac:dyDescent="0.2">
      <c r="A1" s="61" t="s">
        <v>97</v>
      </c>
    </row>
    <row r="2" spans="1:13" ht="21" customHeight="1" x14ac:dyDescent="0.2">
      <c r="A2" s="1" t="s">
        <v>98</v>
      </c>
      <c r="M2" s="62" t="s">
        <v>99</v>
      </c>
    </row>
    <row r="3" spans="1:13" ht="21.75" customHeight="1" x14ac:dyDescent="0.2">
      <c r="A3" s="789" t="s">
        <v>43</v>
      </c>
      <c r="B3" s="648" t="s">
        <v>100</v>
      </c>
      <c r="C3" s="792"/>
      <c r="D3" s="792"/>
      <c r="E3" s="792"/>
      <c r="F3" s="792"/>
      <c r="G3" s="649"/>
      <c r="H3" s="648" t="s">
        <v>438</v>
      </c>
      <c r="I3" s="792"/>
      <c r="J3" s="792"/>
      <c r="K3" s="792"/>
      <c r="L3" s="792"/>
      <c r="M3" s="649"/>
    </row>
    <row r="4" spans="1:13" ht="21.75" customHeight="1" x14ac:dyDescent="0.2">
      <c r="A4" s="790"/>
      <c r="B4" s="793" t="s">
        <v>55</v>
      </c>
      <c r="C4" s="795" t="s">
        <v>439</v>
      </c>
      <c r="D4" s="796"/>
      <c r="E4" s="797"/>
      <c r="F4" s="798" t="s">
        <v>440</v>
      </c>
      <c r="G4" s="798" t="s">
        <v>14</v>
      </c>
      <c r="H4" s="793" t="s">
        <v>55</v>
      </c>
      <c r="I4" s="795" t="s">
        <v>439</v>
      </c>
      <c r="J4" s="796"/>
      <c r="K4" s="797"/>
      <c r="L4" s="798" t="s">
        <v>440</v>
      </c>
      <c r="M4" s="798" t="s">
        <v>14</v>
      </c>
    </row>
    <row r="5" spans="1:13" ht="48.75" customHeight="1" x14ac:dyDescent="0.2">
      <c r="A5" s="791"/>
      <c r="B5" s="794"/>
      <c r="C5" s="76" t="s">
        <v>441</v>
      </c>
      <c r="D5" s="77" t="s">
        <v>442</v>
      </c>
      <c r="E5" s="78" t="s">
        <v>443</v>
      </c>
      <c r="F5" s="794"/>
      <c r="G5" s="794"/>
      <c r="H5" s="794"/>
      <c r="I5" s="76" t="s">
        <v>441</v>
      </c>
      <c r="J5" s="77" t="s">
        <v>442</v>
      </c>
      <c r="K5" s="78" t="s">
        <v>443</v>
      </c>
      <c r="L5" s="794"/>
      <c r="M5" s="794"/>
    </row>
    <row r="6" spans="1:13" ht="24" customHeight="1" x14ac:dyDescent="0.2">
      <c r="A6" s="195" t="s">
        <v>78</v>
      </c>
      <c r="B6" s="504">
        <f t="shared" ref="B6:B17" si="0">C6+F6+G6</f>
        <v>814</v>
      </c>
      <c r="C6" s="504">
        <f t="shared" ref="C6:C17" si="1">D6+E6</f>
        <v>315</v>
      </c>
      <c r="D6" s="504">
        <f>SUM(D7:D17)</f>
        <v>162</v>
      </c>
      <c r="E6" s="504">
        <f>SUM(E7:E17)</f>
        <v>153</v>
      </c>
      <c r="F6" s="504">
        <f>SUM(F7:F17)</f>
        <v>307</v>
      </c>
      <c r="G6" s="504">
        <f>SUM(G7:G17)</f>
        <v>192</v>
      </c>
      <c r="H6" s="504">
        <f t="shared" ref="H6:H17" si="2">I6+L6+M6</f>
        <v>1534</v>
      </c>
      <c r="I6" s="504">
        <f>SUM(J6:K6)</f>
        <v>642</v>
      </c>
      <c r="J6" s="504">
        <f>SUM(J7:J17)</f>
        <v>86</v>
      </c>
      <c r="K6" s="504">
        <f>SUM(K7:K17)</f>
        <v>556</v>
      </c>
      <c r="L6" s="504">
        <f>SUM(L7:L17)</f>
        <v>182</v>
      </c>
      <c r="M6" s="504">
        <f>SUM(M7:M17)</f>
        <v>710</v>
      </c>
    </row>
    <row r="7" spans="1:13" ht="24" customHeight="1" x14ac:dyDescent="0.2">
      <c r="A7" s="80" t="s">
        <v>101</v>
      </c>
      <c r="B7" s="582">
        <f t="shared" si="0"/>
        <v>73</v>
      </c>
      <c r="C7" s="582">
        <f t="shared" si="1"/>
        <v>27</v>
      </c>
      <c r="D7" s="582">
        <v>19</v>
      </c>
      <c r="E7" s="582">
        <v>8</v>
      </c>
      <c r="F7" s="582">
        <v>32</v>
      </c>
      <c r="G7" s="582">
        <v>14</v>
      </c>
      <c r="H7" s="582">
        <f t="shared" si="2"/>
        <v>91</v>
      </c>
      <c r="I7" s="582">
        <f t="shared" ref="I7:I17" si="3">J7+K7</f>
        <v>32</v>
      </c>
      <c r="J7" s="582">
        <v>2</v>
      </c>
      <c r="K7" s="582">
        <v>30</v>
      </c>
      <c r="L7" s="582">
        <v>3</v>
      </c>
      <c r="M7" s="582">
        <v>56</v>
      </c>
    </row>
    <row r="8" spans="1:13" ht="24" customHeight="1" x14ac:dyDescent="0.2">
      <c r="A8" s="82" t="s">
        <v>87</v>
      </c>
      <c r="B8" s="583">
        <f t="shared" si="0"/>
        <v>93</v>
      </c>
      <c r="C8" s="583">
        <f t="shared" si="1"/>
        <v>37</v>
      </c>
      <c r="D8" s="583">
        <v>15</v>
      </c>
      <c r="E8" s="583">
        <v>22</v>
      </c>
      <c r="F8" s="583">
        <v>39</v>
      </c>
      <c r="G8" s="583">
        <v>17</v>
      </c>
      <c r="H8" s="583">
        <f t="shared" si="2"/>
        <v>103</v>
      </c>
      <c r="I8" s="583">
        <f t="shared" si="3"/>
        <v>42</v>
      </c>
      <c r="J8" s="583">
        <v>3</v>
      </c>
      <c r="K8" s="583">
        <v>39</v>
      </c>
      <c r="L8" s="583">
        <v>10</v>
      </c>
      <c r="M8" s="583">
        <v>51</v>
      </c>
    </row>
    <row r="9" spans="1:13" ht="24" customHeight="1" x14ac:dyDescent="0.2">
      <c r="A9" s="82" t="s">
        <v>88</v>
      </c>
      <c r="B9" s="583">
        <f t="shared" si="0"/>
        <v>97</v>
      </c>
      <c r="C9" s="583">
        <f t="shared" si="1"/>
        <v>40</v>
      </c>
      <c r="D9" s="583">
        <v>23</v>
      </c>
      <c r="E9" s="583">
        <v>17</v>
      </c>
      <c r="F9" s="583">
        <v>26</v>
      </c>
      <c r="G9" s="583">
        <v>31</v>
      </c>
      <c r="H9" s="583">
        <f t="shared" si="2"/>
        <v>223</v>
      </c>
      <c r="I9" s="583">
        <f t="shared" si="3"/>
        <v>122</v>
      </c>
      <c r="J9" s="583">
        <v>22</v>
      </c>
      <c r="K9" s="583">
        <v>100</v>
      </c>
      <c r="L9" s="583">
        <v>15</v>
      </c>
      <c r="M9" s="583">
        <v>86</v>
      </c>
    </row>
    <row r="10" spans="1:13" ht="24" customHeight="1" x14ac:dyDescent="0.2">
      <c r="A10" s="82" t="s">
        <v>89</v>
      </c>
      <c r="B10" s="583">
        <f t="shared" si="0"/>
        <v>44</v>
      </c>
      <c r="C10" s="583">
        <f t="shared" si="1"/>
        <v>13</v>
      </c>
      <c r="D10" s="583">
        <v>6</v>
      </c>
      <c r="E10" s="583">
        <v>7</v>
      </c>
      <c r="F10" s="583">
        <v>19</v>
      </c>
      <c r="G10" s="583">
        <v>12</v>
      </c>
      <c r="H10" s="584">
        <f t="shared" si="2"/>
        <v>131</v>
      </c>
      <c r="I10" s="583">
        <f t="shared" si="3"/>
        <v>42</v>
      </c>
      <c r="J10" s="583">
        <v>4</v>
      </c>
      <c r="K10" s="583">
        <v>38</v>
      </c>
      <c r="L10" s="583">
        <v>25</v>
      </c>
      <c r="M10" s="583">
        <v>64</v>
      </c>
    </row>
    <row r="11" spans="1:13" ht="24" customHeight="1" x14ac:dyDescent="0.2">
      <c r="A11" s="82" t="s">
        <v>90</v>
      </c>
      <c r="B11" s="583">
        <f t="shared" si="0"/>
        <v>92</v>
      </c>
      <c r="C11" s="583">
        <f t="shared" si="1"/>
        <v>46</v>
      </c>
      <c r="D11" s="583">
        <v>24</v>
      </c>
      <c r="E11" s="583">
        <v>22</v>
      </c>
      <c r="F11" s="583">
        <v>27</v>
      </c>
      <c r="G11" s="583">
        <v>19</v>
      </c>
      <c r="H11" s="585">
        <f t="shared" si="2"/>
        <v>155</v>
      </c>
      <c r="I11" s="583">
        <f t="shared" si="3"/>
        <v>63</v>
      </c>
      <c r="J11" s="583">
        <v>11</v>
      </c>
      <c r="K11" s="583">
        <v>52</v>
      </c>
      <c r="L11" s="583">
        <v>8</v>
      </c>
      <c r="M11" s="583">
        <v>84</v>
      </c>
    </row>
    <row r="12" spans="1:13" ht="24" customHeight="1" x14ac:dyDescent="0.2">
      <c r="A12" s="82" t="s">
        <v>91</v>
      </c>
      <c r="B12" s="583">
        <f t="shared" si="0"/>
        <v>132</v>
      </c>
      <c r="C12" s="583">
        <f t="shared" si="1"/>
        <v>50</v>
      </c>
      <c r="D12" s="583">
        <v>25</v>
      </c>
      <c r="E12" s="583">
        <v>25</v>
      </c>
      <c r="F12" s="583">
        <v>49</v>
      </c>
      <c r="G12" s="583">
        <v>33</v>
      </c>
      <c r="H12" s="585">
        <f t="shared" si="2"/>
        <v>177</v>
      </c>
      <c r="I12" s="583">
        <f t="shared" si="3"/>
        <v>66</v>
      </c>
      <c r="J12" s="583">
        <v>7</v>
      </c>
      <c r="K12" s="583">
        <v>59</v>
      </c>
      <c r="L12" s="583">
        <v>18</v>
      </c>
      <c r="M12" s="583">
        <v>93</v>
      </c>
    </row>
    <row r="13" spans="1:13" ht="24" customHeight="1" x14ac:dyDescent="0.2">
      <c r="A13" s="82" t="s">
        <v>92</v>
      </c>
      <c r="B13" s="583">
        <f t="shared" si="0"/>
        <v>97</v>
      </c>
      <c r="C13" s="583">
        <f t="shared" si="1"/>
        <v>32</v>
      </c>
      <c r="D13" s="583">
        <v>14</v>
      </c>
      <c r="E13" s="583">
        <v>18</v>
      </c>
      <c r="F13" s="583">
        <v>36</v>
      </c>
      <c r="G13" s="583">
        <v>29</v>
      </c>
      <c r="H13" s="585">
        <f t="shared" si="2"/>
        <v>164</v>
      </c>
      <c r="I13" s="583">
        <f t="shared" si="3"/>
        <v>58</v>
      </c>
      <c r="J13" s="583">
        <v>6</v>
      </c>
      <c r="K13" s="583">
        <v>52</v>
      </c>
      <c r="L13" s="583">
        <v>19</v>
      </c>
      <c r="M13" s="583">
        <v>87</v>
      </c>
    </row>
    <row r="14" spans="1:13" ht="24" customHeight="1" x14ac:dyDescent="0.2">
      <c r="A14" s="82" t="s">
        <v>93</v>
      </c>
      <c r="B14" s="584">
        <f t="shared" si="0"/>
        <v>49</v>
      </c>
      <c r="C14" s="583">
        <f t="shared" si="1"/>
        <v>15</v>
      </c>
      <c r="D14" s="583">
        <v>7</v>
      </c>
      <c r="E14" s="583">
        <v>8</v>
      </c>
      <c r="F14" s="583">
        <v>26</v>
      </c>
      <c r="G14" s="583">
        <v>8</v>
      </c>
      <c r="H14" s="583">
        <f t="shared" si="2"/>
        <v>133</v>
      </c>
      <c r="I14" s="583">
        <f t="shared" si="3"/>
        <v>51</v>
      </c>
      <c r="J14" s="583">
        <v>8</v>
      </c>
      <c r="K14" s="583">
        <v>43</v>
      </c>
      <c r="L14" s="583">
        <v>38</v>
      </c>
      <c r="M14" s="583">
        <v>44</v>
      </c>
    </row>
    <row r="15" spans="1:13" ht="24" customHeight="1" x14ac:dyDescent="0.2">
      <c r="A15" s="82" t="s">
        <v>94</v>
      </c>
      <c r="B15" s="583">
        <f t="shared" si="0"/>
        <v>33</v>
      </c>
      <c r="C15" s="583">
        <f t="shared" si="1"/>
        <v>10</v>
      </c>
      <c r="D15" s="583">
        <v>4</v>
      </c>
      <c r="E15" s="583">
        <v>6</v>
      </c>
      <c r="F15" s="583">
        <v>14</v>
      </c>
      <c r="G15" s="583">
        <v>9</v>
      </c>
      <c r="H15" s="583">
        <f t="shared" si="2"/>
        <v>90</v>
      </c>
      <c r="I15" s="583">
        <f t="shared" si="3"/>
        <v>35</v>
      </c>
      <c r="J15" s="583">
        <v>4</v>
      </c>
      <c r="K15" s="583">
        <v>31</v>
      </c>
      <c r="L15" s="583">
        <v>10</v>
      </c>
      <c r="M15" s="583">
        <v>45</v>
      </c>
    </row>
    <row r="16" spans="1:13" ht="24" customHeight="1" x14ac:dyDescent="0.2">
      <c r="A16" s="82" t="s">
        <v>95</v>
      </c>
      <c r="B16" s="583">
        <f t="shared" si="0"/>
        <v>68</v>
      </c>
      <c r="C16" s="583">
        <f t="shared" si="1"/>
        <v>28</v>
      </c>
      <c r="D16" s="583">
        <v>12</v>
      </c>
      <c r="E16" s="583">
        <v>16</v>
      </c>
      <c r="F16" s="583">
        <v>28</v>
      </c>
      <c r="G16" s="583">
        <v>12</v>
      </c>
      <c r="H16" s="583">
        <f t="shared" si="2"/>
        <v>119</v>
      </c>
      <c r="I16" s="583">
        <f t="shared" si="3"/>
        <v>47</v>
      </c>
      <c r="J16" s="583">
        <v>11</v>
      </c>
      <c r="K16" s="583">
        <v>36</v>
      </c>
      <c r="L16" s="583">
        <v>17</v>
      </c>
      <c r="M16" s="583">
        <v>55</v>
      </c>
    </row>
    <row r="17" spans="1:13" ht="24" customHeight="1" x14ac:dyDescent="0.2">
      <c r="A17" s="86" t="s">
        <v>96</v>
      </c>
      <c r="B17" s="586">
        <f t="shared" si="0"/>
        <v>36</v>
      </c>
      <c r="C17" s="587">
        <f t="shared" si="1"/>
        <v>17</v>
      </c>
      <c r="D17" s="587">
        <v>13</v>
      </c>
      <c r="E17" s="587">
        <v>4</v>
      </c>
      <c r="F17" s="587">
        <v>11</v>
      </c>
      <c r="G17" s="587">
        <v>8</v>
      </c>
      <c r="H17" s="586">
        <f t="shared" si="2"/>
        <v>148</v>
      </c>
      <c r="I17" s="587">
        <f t="shared" si="3"/>
        <v>84</v>
      </c>
      <c r="J17" s="587">
        <v>8</v>
      </c>
      <c r="K17" s="587">
        <v>76</v>
      </c>
      <c r="L17" s="587">
        <v>19</v>
      </c>
      <c r="M17" s="587">
        <v>45</v>
      </c>
    </row>
    <row r="18" spans="1:13" ht="21" hidden="1" customHeight="1" x14ac:dyDescent="0.2">
      <c r="A18" s="62" t="s">
        <v>48</v>
      </c>
      <c r="B18" s="116">
        <f t="shared" ref="B18:I18" si="4">SUM(B7:B17)</f>
        <v>814</v>
      </c>
      <c r="C18" s="116">
        <f t="shared" si="4"/>
        <v>315</v>
      </c>
      <c r="D18" s="116">
        <f t="shared" si="4"/>
        <v>162</v>
      </c>
      <c r="E18" s="116">
        <f t="shared" si="4"/>
        <v>153</v>
      </c>
      <c r="F18" s="116">
        <f t="shared" si="4"/>
        <v>307</v>
      </c>
      <c r="G18" s="116">
        <f t="shared" si="4"/>
        <v>192</v>
      </c>
      <c r="H18" s="116">
        <f t="shared" si="4"/>
        <v>1534</v>
      </c>
      <c r="I18" s="116">
        <f t="shared" si="4"/>
        <v>642</v>
      </c>
    </row>
    <row r="19" spans="1:13" ht="21" hidden="1" customHeight="1" x14ac:dyDescent="0.2">
      <c r="A19" s="1" t="s">
        <v>172</v>
      </c>
    </row>
    <row r="21" spans="1:13" ht="21" customHeight="1" x14ac:dyDescent="0.2">
      <c r="A21" s="495"/>
    </row>
    <row r="23" spans="1:13" ht="21" customHeight="1" x14ac:dyDescent="0.2">
      <c r="D23" s="496"/>
      <c r="E23" s="496"/>
      <c r="F23" s="496"/>
      <c r="G23" s="496"/>
      <c r="J23" s="496"/>
      <c r="K23" s="496"/>
      <c r="L23" s="496"/>
      <c r="M23" s="496"/>
    </row>
    <row r="24" spans="1:13" ht="21" customHeight="1" x14ac:dyDescent="0.2">
      <c r="D24" s="496"/>
      <c r="E24" s="496"/>
      <c r="F24" s="496"/>
      <c r="G24" s="496"/>
      <c r="J24" s="496"/>
      <c r="K24" s="496"/>
      <c r="L24" s="496"/>
      <c r="M24" s="496"/>
    </row>
    <row r="25" spans="1:13" ht="21" customHeight="1" x14ac:dyDescent="0.2">
      <c r="D25" s="496"/>
      <c r="E25" s="496"/>
      <c r="F25" s="496"/>
      <c r="G25" s="496"/>
      <c r="J25" s="496"/>
      <c r="K25" s="496"/>
      <c r="L25" s="496"/>
      <c r="M25" s="496"/>
    </row>
    <row r="26" spans="1:13" ht="21" customHeight="1" x14ac:dyDescent="0.2">
      <c r="D26" s="496"/>
      <c r="E26" s="496"/>
      <c r="F26" s="496"/>
      <c r="G26" s="496"/>
      <c r="J26" s="496"/>
      <c r="K26" s="496"/>
      <c r="L26" s="496"/>
      <c r="M26" s="496"/>
    </row>
    <row r="27" spans="1:13" ht="21" customHeight="1" x14ac:dyDescent="0.2">
      <c r="D27" s="496"/>
      <c r="E27" s="496"/>
      <c r="F27" s="496"/>
      <c r="G27" s="496"/>
      <c r="J27" s="496"/>
      <c r="K27" s="496"/>
      <c r="L27" s="496"/>
      <c r="M27" s="496"/>
    </row>
    <row r="28" spans="1:13" ht="21" customHeight="1" x14ac:dyDescent="0.2">
      <c r="D28" s="496"/>
      <c r="E28" s="496"/>
      <c r="F28" s="496"/>
      <c r="G28" s="496"/>
      <c r="J28" s="496"/>
      <c r="K28" s="496"/>
      <c r="L28" s="496"/>
      <c r="M28" s="496"/>
    </row>
    <row r="29" spans="1:13" ht="21" customHeight="1" x14ac:dyDescent="0.2">
      <c r="D29" s="496"/>
      <c r="E29" s="496"/>
      <c r="F29" s="496"/>
      <c r="G29" s="496"/>
      <c r="J29" s="496"/>
      <c r="K29" s="496"/>
      <c r="L29" s="496"/>
      <c r="M29" s="496"/>
    </row>
    <row r="30" spans="1:13" ht="21" customHeight="1" x14ac:dyDescent="0.2">
      <c r="D30" s="496"/>
      <c r="E30" s="496"/>
      <c r="F30" s="496"/>
      <c r="G30" s="496"/>
      <c r="J30" s="496"/>
      <c r="K30" s="496"/>
      <c r="L30" s="496"/>
      <c r="M30" s="496"/>
    </row>
    <row r="31" spans="1:13" ht="21" customHeight="1" x14ac:dyDescent="0.2">
      <c r="D31" s="496"/>
      <c r="E31" s="496"/>
      <c r="F31" s="496"/>
      <c r="G31" s="496"/>
      <c r="J31" s="496"/>
      <c r="K31" s="496"/>
      <c r="L31" s="496"/>
      <c r="M31" s="496"/>
    </row>
    <row r="32" spans="1:13" ht="21" customHeight="1" x14ac:dyDescent="0.2">
      <c r="D32" s="496"/>
      <c r="E32" s="496"/>
      <c r="F32" s="496"/>
      <c r="G32" s="496"/>
      <c r="J32" s="496"/>
      <c r="K32" s="496"/>
      <c r="L32" s="496"/>
      <c r="M32" s="496"/>
    </row>
    <row r="33" spans="4:13" ht="21" customHeight="1" x14ac:dyDescent="0.2">
      <c r="D33" s="496"/>
      <c r="E33" s="496"/>
      <c r="F33" s="496"/>
      <c r="G33" s="496"/>
      <c r="J33" s="496"/>
      <c r="K33" s="496"/>
      <c r="L33" s="496"/>
      <c r="M33" s="496"/>
    </row>
    <row r="34" spans="4:13" ht="21" customHeight="1" x14ac:dyDescent="0.2">
      <c r="D34" s="496"/>
      <c r="E34" s="496"/>
      <c r="F34" s="496"/>
      <c r="G34" s="496"/>
      <c r="J34" s="496"/>
      <c r="K34" s="496"/>
      <c r="L34" s="496"/>
      <c r="M34" s="496"/>
    </row>
  </sheetData>
  <mergeCells count="11">
    <mergeCell ref="L4:L5"/>
    <mergeCell ref="M4:M5"/>
    <mergeCell ref="A3:A5"/>
    <mergeCell ref="B3:G3"/>
    <mergeCell ref="H3:M3"/>
    <mergeCell ref="B4:B5"/>
    <mergeCell ref="C4:E4"/>
    <mergeCell ref="F4:F5"/>
    <mergeCell ref="G4:G5"/>
    <mergeCell ref="H4:H5"/>
    <mergeCell ref="I4:K4"/>
  </mergeCells>
  <phoneticPr fontId="1"/>
  <pageMargins left="0.7" right="0.7" top="0.75" bottom="0.75" header="0.3" footer="0.3"/>
  <pageSetup paperSize="9" scale="89" firstPageNumber="24" fitToHeight="0" pageOrder="overThenDown" orientation="portrait" useFirstPageNumber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E4B7-D596-4C5B-8E44-9B161E7E5E82}">
  <sheetPr>
    <pageSetUpPr autoPageBreaks="0" fitToPage="1"/>
  </sheetPr>
  <dimension ref="A1:AA47"/>
  <sheetViews>
    <sheetView showGridLines="0" view="pageBreakPreview" zoomScale="70" zoomScaleNormal="55" zoomScaleSheetLayoutView="70" workbookViewId="0">
      <pane xSplit="2" ySplit="2" topLeftCell="C3" activePane="bottomRight" state="frozen"/>
      <selection activeCell="D38" sqref="D38:E38"/>
      <selection pane="topRight" activeCell="D38" sqref="D38:E38"/>
      <selection pane="bottomLeft" activeCell="D38" sqref="D38:E38"/>
      <selection pane="bottomRight" activeCell="D38" sqref="D38:E38"/>
    </sheetView>
  </sheetViews>
  <sheetFormatPr defaultColWidth="10.08984375" defaultRowHeight="21" customHeight="1" x14ac:dyDescent="0.2"/>
  <cols>
    <col min="1" max="1" width="4.7265625" style="116" customWidth="1"/>
    <col min="2" max="2" width="11.453125" style="116" customWidth="1"/>
    <col min="3" max="14" width="5.6328125" style="116" customWidth="1"/>
    <col min="15" max="15" width="4.90625" style="116" customWidth="1"/>
    <col min="16" max="16" width="5.6328125" style="116" customWidth="1"/>
    <col min="17" max="17" width="10.08984375" style="116"/>
    <col min="18" max="18" width="5.36328125" style="116" customWidth="1"/>
    <col min="19" max="19" width="15.08984375" style="116" customWidth="1"/>
    <col min="20" max="16384" width="10.08984375" style="116"/>
  </cols>
  <sheetData>
    <row r="1" spans="1:27" ht="21" customHeight="1" x14ac:dyDescent="0.2">
      <c r="A1" s="1" t="s">
        <v>102</v>
      </c>
      <c r="P1" s="62" t="s">
        <v>99</v>
      </c>
      <c r="S1" s="237" t="s">
        <v>504</v>
      </c>
      <c r="Y1" s="90" t="s">
        <v>505</v>
      </c>
    </row>
    <row r="2" spans="1:27" ht="56.25" customHeight="1" x14ac:dyDescent="0.2">
      <c r="A2" s="850" t="s">
        <v>40</v>
      </c>
      <c r="B2" s="851"/>
      <c r="C2" s="648" t="s">
        <v>78</v>
      </c>
      <c r="D2" s="844"/>
      <c r="E2" s="792" t="s">
        <v>103</v>
      </c>
      <c r="F2" s="844"/>
      <c r="G2" s="843" t="s">
        <v>104</v>
      </c>
      <c r="H2" s="844"/>
      <c r="I2" s="843" t="s">
        <v>105</v>
      </c>
      <c r="J2" s="844"/>
      <c r="K2" s="843" t="s">
        <v>106</v>
      </c>
      <c r="L2" s="844"/>
      <c r="M2" s="843" t="s">
        <v>107</v>
      </c>
      <c r="N2" s="844"/>
      <c r="O2" s="843" t="s">
        <v>76</v>
      </c>
      <c r="P2" s="649"/>
      <c r="S2" s="195" t="s">
        <v>447</v>
      </c>
      <c r="T2" s="195" t="s">
        <v>506</v>
      </c>
      <c r="U2" s="195" t="s">
        <v>507</v>
      </c>
      <c r="V2" s="195" t="s">
        <v>508</v>
      </c>
      <c r="W2" s="195" t="s">
        <v>509</v>
      </c>
      <c r="X2" s="195" t="s">
        <v>510</v>
      </c>
      <c r="Y2" s="195" t="s">
        <v>511</v>
      </c>
      <c r="Z2" s="195" t="s">
        <v>512</v>
      </c>
      <c r="AA2" s="195" t="s">
        <v>55</v>
      </c>
    </row>
    <row r="3" spans="1:27" ht="24" customHeight="1" x14ac:dyDescent="0.2">
      <c r="A3" s="845" t="s">
        <v>75</v>
      </c>
      <c r="B3" s="192" t="s">
        <v>55</v>
      </c>
      <c r="C3" s="498">
        <f>E3+G3+I3+K3+M3+O3</f>
        <v>814</v>
      </c>
      <c r="D3" s="499">
        <f>F3+H3+J3+L3+N3+P3</f>
        <v>192</v>
      </c>
      <c r="E3" s="500">
        <f>E4+E5</f>
        <v>143</v>
      </c>
      <c r="F3" s="501">
        <f>F4+F5</f>
        <v>80</v>
      </c>
      <c r="G3" s="500">
        <f t="shared" ref="G3:P3" si="0">G4+G5</f>
        <v>358</v>
      </c>
      <c r="H3" s="501">
        <f t="shared" si="0"/>
        <v>12</v>
      </c>
      <c r="I3" s="500">
        <f t="shared" si="0"/>
        <v>273</v>
      </c>
      <c r="J3" s="501">
        <f>J4+J5</f>
        <v>74</v>
      </c>
      <c r="K3" s="500">
        <f t="shared" si="0"/>
        <v>12</v>
      </c>
      <c r="L3" s="501">
        <f t="shared" si="0"/>
        <v>2</v>
      </c>
      <c r="M3" s="500">
        <f t="shared" si="0"/>
        <v>19</v>
      </c>
      <c r="N3" s="501">
        <f t="shared" si="0"/>
        <v>18</v>
      </c>
      <c r="O3" s="502">
        <f t="shared" si="0"/>
        <v>9</v>
      </c>
      <c r="P3" s="503">
        <f t="shared" si="0"/>
        <v>6</v>
      </c>
      <c r="S3" s="79" t="s">
        <v>513</v>
      </c>
      <c r="T3" s="505">
        <v>50</v>
      </c>
      <c r="U3" s="505">
        <v>133</v>
      </c>
      <c r="V3" s="505">
        <v>75</v>
      </c>
      <c r="W3" s="505">
        <v>9</v>
      </c>
      <c r="X3" s="505">
        <v>4</v>
      </c>
      <c r="Y3" s="505">
        <v>3</v>
      </c>
      <c r="Z3" s="505">
        <v>1</v>
      </c>
      <c r="AA3" s="494">
        <f>SUM(T3:Z3)</f>
        <v>275</v>
      </c>
    </row>
    <row r="4" spans="1:27" ht="24" customHeight="1" x14ac:dyDescent="0.2">
      <c r="A4" s="846"/>
      <c r="B4" s="194" t="s">
        <v>77</v>
      </c>
      <c r="C4" s="498">
        <f>E4+G4+I4+K4+M4+O4</f>
        <v>541</v>
      </c>
      <c r="D4" s="499">
        <f t="shared" ref="C4:D5" si="1">F4+H4+J4+L4+N4+P4</f>
        <v>121</v>
      </c>
      <c r="E4" s="506">
        <f>E7+E10+E13+E16+E19+E22+E25+E28+E31</f>
        <v>80</v>
      </c>
      <c r="F4" s="499">
        <f>T16</f>
        <v>42</v>
      </c>
      <c r="G4" s="506">
        <f>G7+G10+G13+G16+G19+G22+G25+G28+G31</f>
        <v>224</v>
      </c>
      <c r="H4" s="499">
        <f>U16</f>
        <v>8</v>
      </c>
      <c r="I4" s="506">
        <f>I7+I10+I13+I16+I19+I22+I25+I28+I31</f>
        <v>205</v>
      </c>
      <c r="J4" s="499">
        <f>V16</f>
        <v>50</v>
      </c>
      <c r="K4" s="506">
        <f>K7+K10+K13+K16+K19+K22+K25+K28+K31</f>
        <v>10</v>
      </c>
      <c r="L4" s="499">
        <f>W16</f>
        <v>2</v>
      </c>
      <c r="M4" s="506">
        <f>M7+M10+M13+M16+M19+M22+M25+M28+M31</f>
        <v>16</v>
      </c>
      <c r="N4" s="499">
        <f>X16</f>
        <v>16</v>
      </c>
      <c r="O4" s="507">
        <f>O7+O10+O13+O16+O19+O22+O25+O28+O31</f>
        <v>6</v>
      </c>
      <c r="P4" s="499">
        <f>Y16+Z16</f>
        <v>3</v>
      </c>
      <c r="Q4" s="848"/>
      <c r="R4" s="849"/>
      <c r="S4" s="79" t="s">
        <v>514</v>
      </c>
      <c r="T4" s="505">
        <v>13</v>
      </c>
      <c r="U4" s="505">
        <v>29</v>
      </c>
      <c r="V4" s="505">
        <v>18</v>
      </c>
      <c r="W4" s="494"/>
      <c r="X4" s="505">
        <v>3</v>
      </c>
      <c r="Y4" s="494"/>
      <c r="Z4" s="494"/>
      <c r="AA4" s="494">
        <f t="shared" ref="AA4:AA14" si="2">SUM(T4:Z4)</f>
        <v>63</v>
      </c>
    </row>
    <row r="5" spans="1:27" ht="24" customHeight="1" x14ac:dyDescent="0.2">
      <c r="A5" s="847"/>
      <c r="B5" s="193" t="s">
        <v>53</v>
      </c>
      <c r="C5" s="497">
        <f t="shared" si="1"/>
        <v>273</v>
      </c>
      <c r="D5" s="508">
        <f>F5+H5+J5+L5+N5+P5</f>
        <v>71</v>
      </c>
      <c r="E5" s="509">
        <f>E8+E11+E14+E17+E20+E23+E26+E29+E32</f>
        <v>63</v>
      </c>
      <c r="F5" s="508">
        <f>T33</f>
        <v>38</v>
      </c>
      <c r="G5" s="509">
        <f>G8+G11+G14+G17+G20+G23+G26+G29+G32</f>
        <v>134</v>
      </c>
      <c r="H5" s="508">
        <f>U33</f>
        <v>4</v>
      </c>
      <c r="I5" s="509">
        <f>I8+I11+I14+I17+I20+I23+I26+I29+I32</f>
        <v>68</v>
      </c>
      <c r="J5" s="508">
        <f>V33</f>
        <v>24</v>
      </c>
      <c r="K5" s="509">
        <f>K8+K11+K14+K17+K20+K23+K26+K29+K32</f>
        <v>2</v>
      </c>
      <c r="L5" s="508">
        <f>W33</f>
        <v>0</v>
      </c>
      <c r="M5" s="509">
        <f>M8+M11+M14+M17+M20+M23+M26+M29+M32</f>
        <v>3</v>
      </c>
      <c r="N5" s="508">
        <f>X33</f>
        <v>2</v>
      </c>
      <c r="O5" s="510">
        <f>O8+O11+O14+O17+O20+O23+O26+O29+O32</f>
        <v>3</v>
      </c>
      <c r="P5" s="511">
        <f>Y33+Z33</f>
        <v>3</v>
      </c>
      <c r="S5" s="79" t="s">
        <v>515</v>
      </c>
      <c r="T5" s="505">
        <v>8</v>
      </c>
      <c r="U5" s="505">
        <v>13</v>
      </c>
      <c r="V5" s="505">
        <v>24</v>
      </c>
      <c r="W5" s="505">
        <v>1</v>
      </c>
      <c r="X5" s="505">
        <v>2</v>
      </c>
      <c r="Y5" s="494"/>
      <c r="Z5" s="494"/>
      <c r="AA5" s="494">
        <f t="shared" si="2"/>
        <v>48</v>
      </c>
    </row>
    <row r="6" spans="1:27" ht="24" customHeight="1" x14ac:dyDescent="0.2">
      <c r="A6" s="815" t="s">
        <v>444</v>
      </c>
      <c r="B6" s="91" t="s">
        <v>55</v>
      </c>
      <c r="C6" s="833">
        <f>SUM(E6:P6)</f>
        <v>355</v>
      </c>
      <c r="D6" s="833"/>
      <c r="E6" s="831">
        <f>E7+E8</f>
        <v>81</v>
      </c>
      <c r="F6" s="832"/>
      <c r="G6" s="831">
        <f>G7+G8</f>
        <v>164</v>
      </c>
      <c r="H6" s="832"/>
      <c r="I6" s="831">
        <f>I7+I8</f>
        <v>91</v>
      </c>
      <c r="J6" s="832"/>
      <c r="K6" s="831">
        <f>K7+K8</f>
        <v>9</v>
      </c>
      <c r="L6" s="832"/>
      <c r="M6" s="831">
        <f>M7+M8</f>
        <v>4</v>
      </c>
      <c r="N6" s="832"/>
      <c r="O6" s="831">
        <f>O7+O8</f>
        <v>6</v>
      </c>
      <c r="P6" s="834"/>
      <c r="S6" s="79" t="s">
        <v>516</v>
      </c>
      <c r="T6" s="505">
        <v>2</v>
      </c>
      <c r="U6" s="505">
        <v>11</v>
      </c>
      <c r="V6" s="505">
        <v>24</v>
      </c>
      <c r="W6" s="494"/>
      <c r="X6" s="505">
        <v>2</v>
      </c>
      <c r="Y6" s="494"/>
      <c r="Z6" s="505">
        <v>1</v>
      </c>
      <c r="AA6" s="494">
        <f t="shared" si="2"/>
        <v>40</v>
      </c>
    </row>
    <row r="7" spans="1:27" ht="24" customHeight="1" x14ac:dyDescent="0.2">
      <c r="A7" s="816"/>
      <c r="B7" s="92" t="s">
        <v>77</v>
      </c>
      <c r="C7" s="833">
        <f>SUM(E7:P7)</f>
        <v>275</v>
      </c>
      <c r="D7" s="833"/>
      <c r="E7" s="831">
        <f>T3</f>
        <v>50</v>
      </c>
      <c r="F7" s="832"/>
      <c r="G7" s="833">
        <f>U3</f>
        <v>133</v>
      </c>
      <c r="H7" s="833"/>
      <c r="I7" s="831">
        <f>V3</f>
        <v>75</v>
      </c>
      <c r="J7" s="832"/>
      <c r="K7" s="833">
        <f>W3</f>
        <v>9</v>
      </c>
      <c r="L7" s="833"/>
      <c r="M7" s="831">
        <f>X3</f>
        <v>4</v>
      </c>
      <c r="N7" s="832"/>
      <c r="O7" s="831">
        <f>Y3+Z3</f>
        <v>4</v>
      </c>
      <c r="P7" s="834"/>
      <c r="S7" s="79" t="s">
        <v>517</v>
      </c>
      <c r="T7" s="505">
        <v>3</v>
      </c>
      <c r="U7" s="505">
        <v>11</v>
      </c>
      <c r="V7" s="505">
        <v>16</v>
      </c>
      <c r="W7" s="494"/>
      <c r="X7" s="505">
        <v>3</v>
      </c>
      <c r="Y7" s="494"/>
      <c r="Z7" s="505">
        <v>1</v>
      </c>
      <c r="AA7" s="494">
        <f t="shared" si="2"/>
        <v>34</v>
      </c>
    </row>
    <row r="8" spans="1:27" ht="24" customHeight="1" x14ac:dyDescent="0.2">
      <c r="A8" s="816"/>
      <c r="B8" s="93" t="s">
        <v>53</v>
      </c>
      <c r="C8" s="839">
        <f t="shared" ref="C8:C32" si="3">SUM(E8:P8)</f>
        <v>80</v>
      </c>
      <c r="D8" s="823"/>
      <c r="E8" s="822">
        <f>T20</f>
        <v>31</v>
      </c>
      <c r="F8" s="823"/>
      <c r="G8" s="824">
        <f>U20</f>
        <v>31</v>
      </c>
      <c r="H8" s="824"/>
      <c r="I8" s="822">
        <f>V20</f>
        <v>16</v>
      </c>
      <c r="J8" s="823"/>
      <c r="K8" s="824">
        <f>W20</f>
        <v>0</v>
      </c>
      <c r="L8" s="824"/>
      <c r="M8" s="822">
        <f>X20</f>
        <v>0</v>
      </c>
      <c r="N8" s="823"/>
      <c r="O8" s="822">
        <f>Y20+Z20</f>
        <v>2</v>
      </c>
      <c r="P8" s="838"/>
      <c r="S8" s="79" t="s">
        <v>518</v>
      </c>
      <c r="T8" s="505">
        <v>2</v>
      </c>
      <c r="U8" s="505">
        <v>4</v>
      </c>
      <c r="V8" s="505">
        <v>15</v>
      </c>
      <c r="W8" s="494"/>
      <c r="X8" s="505">
        <v>1</v>
      </c>
      <c r="Y8" s="494"/>
      <c r="Z8" s="494"/>
      <c r="AA8" s="494">
        <f t="shared" si="2"/>
        <v>22</v>
      </c>
    </row>
    <row r="9" spans="1:27" ht="24" customHeight="1" x14ac:dyDescent="0.2">
      <c r="A9" s="842" t="s">
        <v>61</v>
      </c>
      <c r="B9" s="94" t="s">
        <v>55</v>
      </c>
      <c r="C9" s="833">
        <f t="shared" si="3"/>
        <v>197</v>
      </c>
      <c r="D9" s="833"/>
      <c r="E9" s="831">
        <f>E10+E11</f>
        <v>40</v>
      </c>
      <c r="F9" s="832"/>
      <c r="G9" s="831">
        <f>G10+G11</f>
        <v>89</v>
      </c>
      <c r="H9" s="832"/>
      <c r="I9" s="831">
        <f>I10+I11</f>
        <v>60</v>
      </c>
      <c r="J9" s="832"/>
      <c r="K9" s="831">
        <f>K10+K11</f>
        <v>3</v>
      </c>
      <c r="L9" s="832"/>
      <c r="M9" s="831">
        <f>M10+M11</f>
        <v>5</v>
      </c>
      <c r="N9" s="832"/>
      <c r="O9" s="831">
        <f>O10+O11</f>
        <v>0</v>
      </c>
      <c r="P9" s="834"/>
      <c r="S9" s="79" t="s">
        <v>519</v>
      </c>
      <c r="T9" s="494"/>
      <c r="U9" s="505">
        <v>11</v>
      </c>
      <c r="V9" s="505">
        <v>15</v>
      </c>
      <c r="W9" s="494"/>
      <c r="X9" s="494"/>
      <c r="Y9" s="494"/>
      <c r="Z9" s="494"/>
      <c r="AA9" s="494">
        <f t="shared" si="2"/>
        <v>26</v>
      </c>
    </row>
    <row r="10" spans="1:27" ht="24" customHeight="1" x14ac:dyDescent="0.2">
      <c r="A10" s="842"/>
      <c r="B10" s="92" t="s">
        <v>77</v>
      </c>
      <c r="C10" s="833">
        <f t="shared" si="3"/>
        <v>111</v>
      </c>
      <c r="D10" s="833"/>
      <c r="E10" s="831">
        <f>T4+T5</f>
        <v>21</v>
      </c>
      <c r="F10" s="832"/>
      <c r="G10" s="831">
        <f>U4+U5</f>
        <v>42</v>
      </c>
      <c r="H10" s="832"/>
      <c r="I10" s="831">
        <f>V4+V5</f>
        <v>42</v>
      </c>
      <c r="J10" s="832"/>
      <c r="K10" s="831">
        <f>W4+W5</f>
        <v>1</v>
      </c>
      <c r="L10" s="832"/>
      <c r="M10" s="831">
        <f>X4+X5</f>
        <v>5</v>
      </c>
      <c r="N10" s="832"/>
      <c r="O10" s="831">
        <f>Y4+Y5+Z4+Z5</f>
        <v>0</v>
      </c>
      <c r="P10" s="834"/>
      <c r="S10" s="79" t="s">
        <v>520</v>
      </c>
      <c r="T10" s="505">
        <v>1</v>
      </c>
      <c r="U10" s="505">
        <v>5</v>
      </c>
      <c r="V10" s="505">
        <v>6</v>
      </c>
      <c r="W10" s="494"/>
      <c r="X10" s="494"/>
      <c r="Y10" s="494"/>
      <c r="Z10" s="494"/>
      <c r="AA10" s="494">
        <f t="shared" si="2"/>
        <v>12</v>
      </c>
    </row>
    <row r="11" spans="1:27" ht="24" customHeight="1" x14ac:dyDescent="0.2">
      <c r="A11" s="842"/>
      <c r="B11" s="93" t="s">
        <v>53</v>
      </c>
      <c r="C11" s="839">
        <f t="shared" si="3"/>
        <v>86</v>
      </c>
      <c r="D11" s="823"/>
      <c r="E11" s="822">
        <f>T21+T22</f>
        <v>19</v>
      </c>
      <c r="F11" s="823"/>
      <c r="G11" s="824">
        <f>U21+U22</f>
        <v>47</v>
      </c>
      <c r="H11" s="824"/>
      <c r="I11" s="822">
        <f>V21+V22</f>
        <v>18</v>
      </c>
      <c r="J11" s="823"/>
      <c r="K11" s="824">
        <f>W21+W22</f>
        <v>2</v>
      </c>
      <c r="L11" s="824"/>
      <c r="M11" s="822">
        <f>X21+X22</f>
        <v>0</v>
      </c>
      <c r="N11" s="823"/>
      <c r="O11" s="822">
        <f>Y21+Y22+Z21+Z22</f>
        <v>0</v>
      </c>
      <c r="P11" s="838"/>
      <c r="S11" s="79" t="s">
        <v>521</v>
      </c>
      <c r="T11" s="505">
        <v>1</v>
      </c>
      <c r="U11" s="505">
        <v>2</v>
      </c>
      <c r="V11" s="505">
        <v>5</v>
      </c>
      <c r="W11" s="494"/>
      <c r="X11" s="505">
        <v>1</v>
      </c>
      <c r="Y11" s="494"/>
      <c r="Z11" s="494"/>
      <c r="AA11" s="494">
        <f t="shared" si="2"/>
        <v>9</v>
      </c>
    </row>
    <row r="12" spans="1:27" ht="24" customHeight="1" x14ac:dyDescent="0.2">
      <c r="A12" s="840" t="s">
        <v>419</v>
      </c>
      <c r="B12" s="94" t="s">
        <v>55</v>
      </c>
      <c r="C12" s="833">
        <f t="shared" si="3"/>
        <v>111</v>
      </c>
      <c r="D12" s="833"/>
      <c r="E12" s="831">
        <f>E13+E14</f>
        <v>11</v>
      </c>
      <c r="F12" s="832"/>
      <c r="G12" s="831">
        <f>G13+G14</f>
        <v>41</v>
      </c>
      <c r="H12" s="832"/>
      <c r="I12" s="831">
        <f>I13+I14</f>
        <v>50</v>
      </c>
      <c r="J12" s="832"/>
      <c r="K12" s="831">
        <f>K13+K14</f>
        <v>0</v>
      </c>
      <c r="L12" s="832"/>
      <c r="M12" s="831">
        <f>M13+M14</f>
        <v>6</v>
      </c>
      <c r="N12" s="832"/>
      <c r="O12" s="831">
        <f>O13+O14</f>
        <v>3</v>
      </c>
      <c r="P12" s="834"/>
      <c r="S12" s="79" t="s">
        <v>522</v>
      </c>
      <c r="T12" s="494"/>
      <c r="U12" s="505">
        <v>3</v>
      </c>
      <c r="V12" s="505">
        <v>2</v>
      </c>
      <c r="W12" s="494"/>
      <c r="X12" s="494"/>
      <c r="Y12" s="494"/>
      <c r="Z12" s="494"/>
      <c r="AA12" s="494">
        <f t="shared" si="2"/>
        <v>5</v>
      </c>
    </row>
    <row r="13" spans="1:27" ht="24" customHeight="1" x14ac:dyDescent="0.2">
      <c r="A13" s="841"/>
      <c r="B13" s="92" t="s">
        <v>77</v>
      </c>
      <c r="C13" s="833">
        <f t="shared" si="3"/>
        <v>74</v>
      </c>
      <c r="D13" s="833"/>
      <c r="E13" s="831">
        <f>T6+T7</f>
        <v>5</v>
      </c>
      <c r="F13" s="832"/>
      <c r="G13" s="833">
        <f>U6+U7</f>
        <v>22</v>
      </c>
      <c r="H13" s="833"/>
      <c r="I13" s="831">
        <f>V6+V7</f>
        <v>40</v>
      </c>
      <c r="J13" s="832"/>
      <c r="K13" s="833">
        <f>W6+W7</f>
        <v>0</v>
      </c>
      <c r="L13" s="833"/>
      <c r="M13" s="831">
        <f>X6+X7</f>
        <v>5</v>
      </c>
      <c r="N13" s="832"/>
      <c r="O13" s="831">
        <f>Y6+Y7+Z6+Z7</f>
        <v>2</v>
      </c>
      <c r="P13" s="834"/>
      <c r="S13" s="79" t="s">
        <v>523</v>
      </c>
      <c r="T13" s="494"/>
      <c r="U13" s="505">
        <v>1</v>
      </c>
      <c r="V13" s="505">
        <v>4</v>
      </c>
      <c r="W13" s="494"/>
      <c r="X13" s="494"/>
      <c r="Y13" s="494"/>
      <c r="Z13" s="494"/>
      <c r="AA13" s="494">
        <f t="shared" si="2"/>
        <v>5</v>
      </c>
    </row>
    <row r="14" spans="1:27" ht="24" customHeight="1" x14ac:dyDescent="0.2">
      <c r="A14" s="835"/>
      <c r="B14" s="93" t="s">
        <v>53</v>
      </c>
      <c r="C14" s="839">
        <f t="shared" si="3"/>
        <v>37</v>
      </c>
      <c r="D14" s="823"/>
      <c r="E14" s="822">
        <f>T23+T24</f>
        <v>6</v>
      </c>
      <c r="F14" s="823"/>
      <c r="G14" s="824">
        <f>U23+U24</f>
        <v>19</v>
      </c>
      <c r="H14" s="824"/>
      <c r="I14" s="822">
        <f>V23+V24</f>
        <v>10</v>
      </c>
      <c r="J14" s="823"/>
      <c r="K14" s="824">
        <f>W23+W24</f>
        <v>0</v>
      </c>
      <c r="L14" s="824"/>
      <c r="M14" s="822">
        <f>X23+X24</f>
        <v>1</v>
      </c>
      <c r="N14" s="823"/>
      <c r="O14" s="822">
        <f>Y23+Y24+Z23+Z24</f>
        <v>1</v>
      </c>
      <c r="P14" s="838"/>
      <c r="S14" s="79" t="s">
        <v>524</v>
      </c>
      <c r="T14" s="494"/>
      <c r="U14" s="505">
        <v>1</v>
      </c>
      <c r="V14" s="505">
        <v>1</v>
      </c>
      <c r="W14" s="494"/>
      <c r="X14" s="494"/>
      <c r="Y14" s="494"/>
      <c r="Z14" s="494"/>
      <c r="AA14" s="494">
        <f t="shared" si="2"/>
        <v>2</v>
      </c>
    </row>
    <row r="15" spans="1:27" ht="24" customHeight="1" thickBot="1" x14ac:dyDescent="0.25">
      <c r="A15" s="840" t="s">
        <v>445</v>
      </c>
      <c r="B15" s="94" t="s">
        <v>55</v>
      </c>
      <c r="C15" s="833">
        <f t="shared" si="3"/>
        <v>33</v>
      </c>
      <c r="D15" s="833"/>
      <c r="E15" s="831">
        <f>E16+E17</f>
        <v>2</v>
      </c>
      <c r="F15" s="832"/>
      <c r="G15" s="831">
        <f>G16+G17</f>
        <v>11</v>
      </c>
      <c r="H15" s="832"/>
      <c r="I15" s="831">
        <f>I16+I17</f>
        <v>19</v>
      </c>
      <c r="J15" s="832"/>
      <c r="K15" s="831">
        <f>K16+K17</f>
        <v>0</v>
      </c>
      <c r="L15" s="832"/>
      <c r="M15" s="831">
        <f>M16+M17</f>
        <v>1</v>
      </c>
      <c r="N15" s="832"/>
      <c r="O15" s="831">
        <f>O16+O17</f>
        <v>0</v>
      </c>
      <c r="P15" s="834"/>
      <c r="S15" s="238" t="s">
        <v>55</v>
      </c>
      <c r="T15" s="512">
        <f>SUM(T3:T14)</f>
        <v>80</v>
      </c>
      <c r="U15" s="512">
        <f t="shared" ref="U15:AA15" si="4">SUM(U3:U14)</f>
        <v>224</v>
      </c>
      <c r="V15" s="512">
        <f t="shared" si="4"/>
        <v>205</v>
      </c>
      <c r="W15" s="512">
        <f t="shared" si="4"/>
        <v>10</v>
      </c>
      <c r="X15" s="512">
        <f t="shared" si="4"/>
        <v>16</v>
      </c>
      <c r="Y15" s="512">
        <f t="shared" si="4"/>
        <v>3</v>
      </c>
      <c r="Z15" s="512">
        <f t="shared" si="4"/>
        <v>3</v>
      </c>
      <c r="AA15" s="512">
        <f t="shared" si="4"/>
        <v>541</v>
      </c>
    </row>
    <row r="16" spans="1:27" ht="24" customHeight="1" thickTop="1" x14ac:dyDescent="0.2">
      <c r="A16" s="841"/>
      <c r="B16" s="92" t="s">
        <v>77</v>
      </c>
      <c r="C16" s="833">
        <f t="shared" si="3"/>
        <v>22</v>
      </c>
      <c r="D16" s="833"/>
      <c r="E16" s="831">
        <f>T8</f>
        <v>2</v>
      </c>
      <c r="F16" s="832"/>
      <c r="G16" s="833">
        <f>U8</f>
        <v>4</v>
      </c>
      <c r="H16" s="833"/>
      <c r="I16" s="831">
        <f>V8</f>
        <v>15</v>
      </c>
      <c r="J16" s="832"/>
      <c r="K16" s="833">
        <f>W8</f>
        <v>0</v>
      </c>
      <c r="L16" s="833"/>
      <c r="M16" s="831">
        <f>X8</f>
        <v>1</v>
      </c>
      <c r="N16" s="832"/>
      <c r="O16" s="831">
        <f>Y8+Z8</f>
        <v>0</v>
      </c>
      <c r="P16" s="834"/>
      <c r="S16" s="239" t="s">
        <v>525</v>
      </c>
      <c r="T16" s="513">
        <v>42</v>
      </c>
      <c r="U16" s="513">
        <v>8</v>
      </c>
      <c r="V16" s="513">
        <v>50</v>
      </c>
      <c r="W16" s="513">
        <v>2</v>
      </c>
      <c r="X16" s="513">
        <v>16</v>
      </c>
      <c r="Y16" s="513">
        <v>0</v>
      </c>
      <c r="Z16" s="513">
        <v>3</v>
      </c>
      <c r="AA16" s="514">
        <f>SUM(T16:Z16)</f>
        <v>121</v>
      </c>
    </row>
    <row r="17" spans="1:27" ht="24" customHeight="1" x14ac:dyDescent="0.2">
      <c r="A17" s="835"/>
      <c r="B17" s="93" t="s">
        <v>53</v>
      </c>
      <c r="C17" s="839">
        <f t="shared" si="3"/>
        <v>11</v>
      </c>
      <c r="D17" s="823"/>
      <c r="E17" s="822">
        <f>T25</f>
        <v>0</v>
      </c>
      <c r="F17" s="823"/>
      <c r="G17" s="824">
        <f>U25</f>
        <v>7</v>
      </c>
      <c r="H17" s="824"/>
      <c r="I17" s="822">
        <f>V25</f>
        <v>4</v>
      </c>
      <c r="J17" s="823"/>
      <c r="K17" s="824">
        <f>W25</f>
        <v>0</v>
      </c>
      <c r="L17" s="824"/>
      <c r="M17" s="822">
        <f>X25</f>
        <v>0</v>
      </c>
      <c r="N17" s="823"/>
      <c r="O17" s="822">
        <f>Y25+Z25</f>
        <v>0</v>
      </c>
      <c r="P17" s="838"/>
    </row>
    <row r="18" spans="1:27" ht="24" customHeight="1" x14ac:dyDescent="0.2">
      <c r="A18" s="840" t="s">
        <v>421</v>
      </c>
      <c r="B18" s="94" t="s">
        <v>55</v>
      </c>
      <c r="C18" s="833">
        <f t="shared" si="3"/>
        <v>47</v>
      </c>
      <c r="D18" s="833"/>
      <c r="E18" s="831">
        <f>E19+E20</f>
        <v>2</v>
      </c>
      <c r="F18" s="832"/>
      <c r="G18" s="831">
        <f>G19+G20</f>
        <v>23</v>
      </c>
      <c r="H18" s="832"/>
      <c r="I18" s="831">
        <f>I19+I20</f>
        <v>22</v>
      </c>
      <c r="J18" s="832"/>
      <c r="K18" s="831">
        <f>K19+K20</f>
        <v>0</v>
      </c>
      <c r="L18" s="832"/>
      <c r="M18" s="831">
        <f>M19+M20</f>
        <v>0</v>
      </c>
      <c r="N18" s="832"/>
      <c r="O18" s="831">
        <f>O19+O20</f>
        <v>0</v>
      </c>
      <c r="P18" s="834"/>
      <c r="S18" s="1" t="s">
        <v>53</v>
      </c>
      <c r="Y18" s="90" t="s">
        <v>505</v>
      </c>
    </row>
    <row r="19" spans="1:27" ht="24" customHeight="1" x14ac:dyDescent="0.2">
      <c r="A19" s="841"/>
      <c r="B19" s="92" t="s">
        <v>77</v>
      </c>
      <c r="C19" s="833">
        <f t="shared" si="3"/>
        <v>26</v>
      </c>
      <c r="D19" s="833"/>
      <c r="E19" s="831">
        <f>T9</f>
        <v>0</v>
      </c>
      <c r="F19" s="832"/>
      <c r="G19" s="833">
        <f>U9</f>
        <v>11</v>
      </c>
      <c r="H19" s="833"/>
      <c r="I19" s="831">
        <f>V9</f>
        <v>15</v>
      </c>
      <c r="J19" s="832"/>
      <c r="K19" s="833">
        <f>W9</f>
        <v>0</v>
      </c>
      <c r="L19" s="833"/>
      <c r="M19" s="831">
        <f>X9</f>
        <v>0</v>
      </c>
      <c r="N19" s="832"/>
      <c r="O19" s="831">
        <f>Y9+Z9</f>
        <v>0</v>
      </c>
      <c r="P19" s="834"/>
      <c r="S19" s="195" t="s">
        <v>447</v>
      </c>
      <c r="T19" s="195" t="s">
        <v>506</v>
      </c>
      <c r="U19" s="195" t="s">
        <v>507</v>
      </c>
      <c r="V19" s="195" t="s">
        <v>508</v>
      </c>
      <c r="W19" s="195" t="s">
        <v>509</v>
      </c>
      <c r="X19" s="195" t="s">
        <v>510</v>
      </c>
      <c r="Y19" s="195" t="s">
        <v>526</v>
      </c>
      <c r="Z19" s="195" t="s">
        <v>512</v>
      </c>
      <c r="AA19" s="195" t="s">
        <v>55</v>
      </c>
    </row>
    <row r="20" spans="1:27" ht="24" customHeight="1" x14ac:dyDescent="0.2">
      <c r="A20" s="835"/>
      <c r="B20" s="93" t="s">
        <v>53</v>
      </c>
      <c r="C20" s="839">
        <f t="shared" si="3"/>
        <v>21</v>
      </c>
      <c r="D20" s="823"/>
      <c r="E20" s="822">
        <f>T26</f>
        <v>2</v>
      </c>
      <c r="F20" s="823"/>
      <c r="G20" s="824">
        <f>U26</f>
        <v>12</v>
      </c>
      <c r="H20" s="824"/>
      <c r="I20" s="822">
        <f>V26</f>
        <v>7</v>
      </c>
      <c r="J20" s="823"/>
      <c r="K20" s="824">
        <f>W26</f>
        <v>0</v>
      </c>
      <c r="L20" s="824"/>
      <c r="M20" s="822">
        <f>X26</f>
        <v>0</v>
      </c>
      <c r="N20" s="823"/>
      <c r="O20" s="822">
        <f>Y26+Z26</f>
        <v>0</v>
      </c>
      <c r="P20" s="838"/>
      <c r="S20" s="79" t="s">
        <v>513</v>
      </c>
      <c r="T20" s="505">
        <v>31</v>
      </c>
      <c r="U20" s="505">
        <v>31</v>
      </c>
      <c r="V20" s="505">
        <v>16</v>
      </c>
      <c r="W20" s="494"/>
      <c r="X20" s="494"/>
      <c r="Y20" s="505">
        <v>1</v>
      </c>
      <c r="Z20" s="505">
        <v>1</v>
      </c>
      <c r="AA20" s="494">
        <f>SUM(T20:Z20)</f>
        <v>80</v>
      </c>
    </row>
    <row r="21" spans="1:27" ht="24" customHeight="1" x14ac:dyDescent="0.2">
      <c r="A21" s="836" t="s">
        <v>422</v>
      </c>
      <c r="B21" s="94" t="s">
        <v>55</v>
      </c>
      <c r="C21" s="833">
        <f t="shared" si="3"/>
        <v>20</v>
      </c>
      <c r="D21" s="833"/>
      <c r="E21" s="831">
        <f>E22+E23</f>
        <v>1</v>
      </c>
      <c r="F21" s="832"/>
      <c r="G21" s="831">
        <f>G22+G23</f>
        <v>11</v>
      </c>
      <c r="H21" s="832"/>
      <c r="I21" s="831">
        <f>I22+I23</f>
        <v>8</v>
      </c>
      <c r="J21" s="832"/>
      <c r="K21" s="831">
        <f>K22+K23</f>
        <v>0</v>
      </c>
      <c r="L21" s="832"/>
      <c r="M21" s="831">
        <f>M22+M23</f>
        <v>0</v>
      </c>
      <c r="N21" s="832"/>
      <c r="O21" s="831">
        <f>O22+O23</f>
        <v>0</v>
      </c>
      <c r="P21" s="834"/>
      <c r="S21" s="79" t="s">
        <v>514</v>
      </c>
      <c r="T21" s="505">
        <v>13</v>
      </c>
      <c r="U21" s="505">
        <v>25</v>
      </c>
      <c r="V21" s="505">
        <v>11</v>
      </c>
      <c r="W21" s="505">
        <v>2</v>
      </c>
      <c r="X21" s="494"/>
      <c r="Y21" s="494"/>
      <c r="Z21" s="494"/>
      <c r="AA21" s="494">
        <f t="shared" ref="AA21:AA31" si="5">SUM(T21:Z21)</f>
        <v>51</v>
      </c>
    </row>
    <row r="22" spans="1:27" ht="24" customHeight="1" x14ac:dyDescent="0.2">
      <c r="A22" s="836"/>
      <c r="B22" s="92" t="s">
        <v>77</v>
      </c>
      <c r="C22" s="833">
        <f t="shared" si="3"/>
        <v>12</v>
      </c>
      <c r="D22" s="833"/>
      <c r="E22" s="831">
        <f>T10</f>
        <v>1</v>
      </c>
      <c r="F22" s="832"/>
      <c r="G22" s="833">
        <f>U10</f>
        <v>5</v>
      </c>
      <c r="H22" s="833"/>
      <c r="I22" s="831">
        <f>V10</f>
        <v>6</v>
      </c>
      <c r="J22" s="832"/>
      <c r="K22" s="833">
        <f>W10</f>
        <v>0</v>
      </c>
      <c r="L22" s="833"/>
      <c r="M22" s="831">
        <f>X10</f>
        <v>0</v>
      </c>
      <c r="N22" s="832"/>
      <c r="O22" s="831">
        <f>Y10+Z10</f>
        <v>0</v>
      </c>
      <c r="P22" s="834"/>
      <c r="S22" s="79" t="s">
        <v>515</v>
      </c>
      <c r="T22" s="505">
        <v>6</v>
      </c>
      <c r="U22" s="505">
        <v>22</v>
      </c>
      <c r="V22" s="505">
        <v>7</v>
      </c>
      <c r="W22" s="494"/>
      <c r="X22" s="494"/>
      <c r="Y22" s="494"/>
      <c r="Z22" s="494"/>
      <c r="AA22" s="494">
        <f t="shared" si="5"/>
        <v>35</v>
      </c>
    </row>
    <row r="23" spans="1:27" ht="24" customHeight="1" x14ac:dyDescent="0.2">
      <c r="A23" s="836"/>
      <c r="B23" s="93" t="s">
        <v>53</v>
      </c>
      <c r="C23" s="839">
        <f t="shared" si="3"/>
        <v>8</v>
      </c>
      <c r="D23" s="823"/>
      <c r="E23" s="822">
        <f>T27</f>
        <v>0</v>
      </c>
      <c r="F23" s="823"/>
      <c r="G23" s="824">
        <f>U27</f>
        <v>6</v>
      </c>
      <c r="H23" s="824"/>
      <c r="I23" s="822">
        <f>V27</f>
        <v>2</v>
      </c>
      <c r="J23" s="823"/>
      <c r="K23" s="824">
        <f>W27</f>
        <v>0</v>
      </c>
      <c r="L23" s="824"/>
      <c r="M23" s="822">
        <f>X27</f>
        <v>0</v>
      </c>
      <c r="N23" s="823"/>
      <c r="O23" s="822">
        <f>Y27+Z27</f>
        <v>0</v>
      </c>
      <c r="P23" s="838"/>
      <c r="S23" s="79" t="s">
        <v>516</v>
      </c>
      <c r="T23" s="505">
        <v>4</v>
      </c>
      <c r="U23" s="505">
        <v>8</v>
      </c>
      <c r="V23" s="505">
        <v>1</v>
      </c>
      <c r="W23" s="494"/>
      <c r="X23" s="494"/>
      <c r="Y23" s="494"/>
      <c r="Z23" s="494"/>
      <c r="AA23" s="494">
        <f t="shared" si="5"/>
        <v>13</v>
      </c>
    </row>
    <row r="24" spans="1:27" ht="24" customHeight="1" x14ac:dyDescent="0.2">
      <c r="A24" s="836" t="s">
        <v>423</v>
      </c>
      <c r="B24" s="94" t="s">
        <v>55</v>
      </c>
      <c r="C24" s="833">
        <f t="shared" si="3"/>
        <v>18</v>
      </c>
      <c r="D24" s="833"/>
      <c r="E24" s="831">
        <f>E25+E26</f>
        <v>3</v>
      </c>
      <c r="F24" s="832"/>
      <c r="G24" s="831">
        <f>G25+G26</f>
        <v>6</v>
      </c>
      <c r="H24" s="832"/>
      <c r="I24" s="831">
        <f>I25+I26</f>
        <v>7</v>
      </c>
      <c r="J24" s="832"/>
      <c r="K24" s="831">
        <f>K25+K26</f>
        <v>0</v>
      </c>
      <c r="L24" s="832"/>
      <c r="M24" s="831">
        <f>M25+M26</f>
        <v>2</v>
      </c>
      <c r="N24" s="832"/>
      <c r="O24" s="831">
        <f>O25+O26</f>
        <v>0</v>
      </c>
      <c r="P24" s="834"/>
      <c r="S24" s="79" t="s">
        <v>517</v>
      </c>
      <c r="T24" s="505">
        <v>2</v>
      </c>
      <c r="U24" s="505">
        <v>11</v>
      </c>
      <c r="V24" s="505">
        <v>9</v>
      </c>
      <c r="W24" s="494"/>
      <c r="X24" s="505">
        <v>1</v>
      </c>
      <c r="Y24" s="505">
        <v>1</v>
      </c>
      <c r="Z24" s="494"/>
      <c r="AA24" s="494">
        <f t="shared" si="5"/>
        <v>24</v>
      </c>
    </row>
    <row r="25" spans="1:27" ht="24" customHeight="1" x14ac:dyDescent="0.2">
      <c r="A25" s="836"/>
      <c r="B25" s="92" t="s">
        <v>77</v>
      </c>
      <c r="C25" s="833">
        <f t="shared" si="3"/>
        <v>9</v>
      </c>
      <c r="D25" s="833"/>
      <c r="E25" s="831">
        <f>T11</f>
        <v>1</v>
      </c>
      <c r="F25" s="832"/>
      <c r="G25" s="833">
        <f>U11</f>
        <v>2</v>
      </c>
      <c r="H25" s="833"/>
      <c r="I25" s="831">
        <f>V11</f>
        <v>5</v>
      </c>
      <c r="J25" s="832"/>
      <c r="K25" s="833">
        <f>W11</f>
        <v>0</v>
      </c>
      <c r="L25" s="833"/>
      <c r="M25" s="831">
        <f>X11</f>
        <v>1</v>
      </c>
      <c r="N25" s="832"/>
      <c r="O25" s="831">
        <f>Y11+Z11</f>
        <v>0</v>
      </c>
      <c r="P25" s="834"/>
      <c r="S25" s="79" t="s">
        <v>518</v>
      </c>
      <c r="T25" s="494"/>
      <c r="U25" s="505">
        <v>7</v>
      </c>
      <c r="V25" s="505">
        <v>4</v>
      </c>
      <c r="W25" s="494"/>
      <c r="X25" s="494"/>
      <c r="Y25" s="494"/>
      <c r="Z25" s="494"/>
      <c r="AA25" s="494">
        <f t="shared" si="5"/>
        <v>11</v>
      </c>
    </row>
    <row r="26" spans="1:27" ht="24" customHeight="1" x14ac:dyDescent="0.2">
      <c r="A26" s="836"/>
      <c r="B26" s="93" t="s">
        <v>53</v>
      </c>
      <c r="C26" s="839">
        <f t="shared" si="3"/>
        <v>9</v>
      </c>
      <c r="D26" s="823"/>
      <c r="E26" s="822">
        <f>T28</f>
        <v>2</v>
      </c>
      <c r="F26" s="823"/>
      <c r="G26" s="824">
        <f>U28</f>
        <v>4</v>
      </c>
      <c r="H26" s="824"/>
      <c r="I26" s="822">
        <f>V28</f>
        <v>2</v>
      </c>
      <c r="J26" s="823"/>
      <c r="K26" s="824">
        <f>W28</f>
        <v>0</v>
      </c>
      <c r="L26" s="824"/>
      <c r="M26" s="822">
        <f>X28</f>
        <v>1</v>
      </c>
      <c r="N26" s="823"/>
      <c r="O26" s="822">
        <f>Y28+Z28</f>
        <v>0</v>
      </c>
      <c r="P26" s="838"/>
      <c r="S26" s="79" t="s">
        <v>519</v>
      </c>
      <c r="T26" s="505">
        <v>2</v>
      </c>
      <c r="U26" s="505">
        <v>12</v>
      </c>
      <c r="V26" s="505">
        <v>7</v>
      </c>
      <c r="W26" s="494"/>
      <c r="X26" s="494"/>
      <c r="Y26" s="494"/>
      <c r="Z26" s="494"/>
      <c r="AA26" s="494">
        <f t="shared" si="5"/>
        <v>21</v>
      </c>
    </row>
    <row r="27" spans="1:27" ht="24" customHeight="1" x14ac:dyDescent="0.2">
      <c r="A27" s="836" t="s">
        <v>424</v>
      </c>
      <c r="B27" s="94" t="s">
        <v>55</v>
      </c>
      <c r="C27" s="833">
        <f t="shared" si="3"/>
        <v>13</v>
      </c>
      <c r="D27" s="833"/>
      <c r="E27" s="831">
        <f>E28+E29</f>
        <v>0</v>
      </c>
      <c r="F27" s="832"/>
      <c r="G27" s="831">
        <f>G28+G29</f>
        <v>9</v>
      </c>
      <c r="H27" s="832"/>
      <c r="I27" s="831">
        <f>I28+I29</f>
        <v>4</v>
      </c>
      <c r="J27" s="832"/>
      <c r="K27" s="831">
        <f>K28+K29</f>
        <v>0</v>
      </c>
      <c r="L27" s="832"/>
      <c r="M27" s="831">
        <f>M28+M29</f>
        <v>0</v>
      </c>
      <c r="N27" s="832"/>
      <c r="O27" s="831">
        <f>O28+O29</f>
        <v>0</v>
      </c>
      <c r="P27" s="834"/>
      <c r="S27" s="79" t="s">
        <v>520</v>
      </c>
      <c r="T27" s="494"/>
      <c r="U27" s="505">
        <v>6</v>
      </c>
      <c r="V27" s="505">
        <v>2</v>
      </c>
      <c r="W27" s="494"/>
      <c r="X27" s="494"/>
      <c r="Y27" s="494"/>
      <c r="Z27" s="494"/>
      <c r="AA27" s="494">
        <f t="shared" si="5"/>
        <v>8</v>
      </c>
    </row>
    <row r="28" spans="1:27" ht="24" customHeight="1" x14ac:dyDescent="0.2">
      <c r="A28" s="836"/>
      <c r="B28" s="92" t="s">
        <v>77</v>
      </c>
      <c r="C28" s="833">
        <f t="shared" si="3"/>
        <v>5</v>
      </c>
      <c r="D28" s="833"/>
      <c r="E28" s="831">
        <f>T12</f>
        <v>0</v>
      </c>
      <c r="F28" s="832"/>
      <c r="G28" s="833">
        <f>U12</f>
        <v>3</v>
      </c>
      <c r="H28" s="833"/>
      <c r="I28" s="831">
        <f>V12</f>
        <v>2</v>
      </c>
      <c r="J28" s="832"/>
      <c r="K28" s="833">
        <f>W12</f>
        <v>0</v>
      </c>
      <c r="L28" s="833"/>
      <c r="M28" s="831">
        <f>X12</f>
        <v>0</v>
      </c>
      <c r="N28" s="832"/>
      <c r="O28" s="831">
        <f>Y12+Z12</f>
        <v>0</v>
      </c>
      <c r="P28" s="834"/>
      <c r="S28" s="79" t="s">
        <v>521</v>
      </c>
      <c r="T28" s="505">
        <v>2</v>
      </c>
      <c r="U28" s="505">
        <v>4</v>
      </c>
      <c r="V28" s="505">
        <v>2</v>
      </c>
      <c r="W28" s="494"/>
      <c r="X28" s="505">
        <v>1</v>
      </c>
      <c r="Y28" s="494"/>
      <c r="Z28" s="494"/>
      <c r="AA28" s="494">
        <f t="shared" si="5"/>
        <v>9</v>
      </c>
    </row>
    <row r="29" spans="1:27" ht="24" customHeight="1" x14ac:dyDescent="0.2">
      <c r="A29" s="836"/>
      <c r="B29" s="93" t="s">
        <v>53</v>
      </c>
      <c r="C29" s="839">
        <f t="shared" si="3"/>
        <v>8</v>
      </c>
      <c r="D29" s="823"/>
      <c r="E29" s="822">
        <f>T29</f>
        <v>0</v>
      </c>
      <c r="F29" s="823"/>
      <c r="G29" s="824">
        <f>U29</f>
        <v>6</v>
      </c>
      <c r="H29" s="824"/>
      <c r="I29" s="822">
        <f>V29</f>
        <v>2</v>
      </c>
      <c r="J29" s="823"/>
      <c r="K29" s="824">
        <f>W29</f>
        <v>0</v>
      </c>
      <c r="L29" s="824"/>
      <c r="M29" s="822">
        <f>X29</f>
        <v>0</v>
      </c>
      <c r="N29" s="823"/>
      <c r="O29" s="822">
        <f>Y29+Z29</f>
        <v>0</v>
      </c>
      <c r="P29" s="838"/>
      <c r="S29" s="79" t="s">
        <v>522</v>
      </c>
      <c r="T29" s="494"/>
      <c r="U29" s="505">
        <v>6</v>
      </c>
      <c r="V29" s="505">
        <v>2</v>
      </c>
      <c r="W29" s="494"/>
      <c r="X29" s="494"/>
      <c r="Y29" s="494"/>
      <c r="Z29" s="494"/>
      <c r="AA29" s="494">
        <f t="shared" si="5"/>
        <v>8</v>
      </c>
    </row>
    <row r="30" spans="1:27" ht="24" customHeight="1" x14ac:dyDescent="0.2">
      <c r="A30" s="835" t="s">
        <v>446</v>
      </c>
      <c r="B30" s="92" t="s">
        <v>55</v>
      </c>
      <c r="C30" s="833">
        <f t="shared" si="3"/>
        <v>20</v>
      </c>
      <c r="D30" s="833"/>
      <c r="E30" s="831">
        <f>E31+E32</f>
        <v>3</v>
      </c>
      <c r="F30" s="832"/>
      <c r="G30" s="831">
        <f>G31+G32</f>
        <v>4</v>
      </c>
      <c r="H30" s="832"/>
      <c r="I30" s="831">
        <f>I31+I32</f>
        <v>12</v>
      </c>
      <c r="J30" s="832"/>
      <c r="K30" s="831">
        <f>K31+K32</f>
        <v>0</v>
      </c>
      <c r="L30" s="832"/>
      <c r="M30" s="831">
        <f>M31+M32</f>
        <v>1</v>
      </c>
      <c r="N30" s="832"/>
      <c r="O30" s="831">
        <f>O31+O32</f>
        <v>0</v>
      </c>
      <c r="P30" s="834"/>
      <c r="S30" s="79" t="s">
        <v>523</v>
      </c>
      <c r="T30" s="505">
        <v>1</v>
      </c>
      <c r="U30" s="505">
        <v>1</v>
      </c>
      <c r="V30" s="505">
        <v>5</v>
      </c>
      <c r="W30" s="494"/>
      <c r="X30" s="494"/>
      <c r="Y30" s="494"/>
      <c r="Z30" s="494"/>
      <c r="AA30" s="494">
        <f t="shared" si="5"/>
        <v>7</v>
      </c>
    </row>
    <row r="31" spans="1:27" ht="21.75" customHeight="1" x14ac:dyDescent="0.2">
      <c r="A31" s="836"/>
      <c r="B31" s="92" t="s">
        <v>77</v>
      </c>
      <c r="C31" s="833">
        <f t="shared" si="3"/>
        <v>7</v>
      </c>
      <c r="D31" s="833"/>
      <c r="E31" s="831">
        <f>T13+T14</f>
        <v>0</v>
      </c>
      <c r="F31" s="832"/>
      <c r="G31" s="833">
        <f>U13+U14</f>
        <v>2</v>
      </c>
      <c r="H31" s="833"/>
      <c r="I31" s="831">
        <f>V13+V14</f>
        <v>5</v>
      </c>
      <c r="J31" s="832"/>
      <c r="K31" s="833">
        <f>W13+W14</f>
        <v>0</v>
      </c>
      <c r="L31" s="833"/>
      <c r="M31" s="831">
        <f>X13+X14</f>
        <v>0</v>
      </c>
      <c r="N31" s="832"/>
      <c r="O31" s="831">
        <f>Y13+Y14+Z13+Z14</f>
        <v>0</v>
      </c>
      <c r="P31" s="834"/>
      <c r="S31" s="79" t="s">
        <v>524</v>
      </c>
      <c r="T31" s="505">
        <v>2</v>
      </c>
      <c r="U31" s="505">
        <v>1</v>
      </c>
      <c r="V31" s="505">
        <v>2</v>
      </c>
      <c r="W31" s="494"/>
      <c r="X31" s="505">
        <v>1</v>
      </c>
      <c r="Y31" s="494"/>
      <c r="Z31" s="494"/>
      <c r="AA31" s="494">
        <f t="shared" si="5"/>
        <v>6</v>
      </c>
    </row>
    <row r="32" spans="1:27" ht="21.75" customHeight="1" thickBot="1" x14ac:dyDescent="0.25">
      <c r="A32" s="837"/>
      <c r="B32" s="95" t="s">
        <v>53</v>
      </c>
      <c r="C32" s="828">
        <f t="shared" si="3"/>
        <v>13</v>
      </c>
      <c r="D32" s="829"/>
      <c r="E32" s="825">
        <f>T30+T31</f>
        <v>3</v>
      </c>
      <c r="F32" s="829"/>
      <c r="G32" s="830">
        <f>U30+U31</f>
        <v>2</v>
      </c>
      <c r="H32" s="830"/>
      <c r="I32" s="825">
        <f>V30+V31</f>
        <v>7</v>
      </c>
      <c r="J32" s="829"/>
      <c r="K32" s="830">
        <f>W30+W31</f>
        <v>0</v>
      </c>
      <c r="L32" s="830"/>
      <c r="M32" s="825">
        <f>X30+X31</f>
        <v>1</v>
      </c>
      <c r="N32" s="829"/>
      <c r="O32" s="825">
        <f>Y30+Y31+Z30+Z31</f>
        <v>0</v>
      </c>
      <c r="P32" s="826"/>
      <c r="S32" s="79" t="s">
        <v>55</v>
      </c>
      <c r="T32" s="494">
        <f>SUM(T20:T31)</f>
        <v>63</v>
      </c>
      <c r="U32" s="494">
        <f t="shared" ref="U32:AA32" si="6">SUM(U20:U31)</f>
        <v>134</v>
      </c>
      <c r="V32" s="494">
        <f t="shared" si="6"/>
        <v>68</v>
      </c>
      <c r="W32" s="494">
        <f t="shared" si="6"/>
        <v>2</v>
      </c>
      <c r="X32" s="494">
        <f t="shared" si="6"/>
        <v>3</v>
      </c>
      <c r="Y32" s="494">
        <f t="shared" si="6"/>
        <v>2</v>
      </c>
      <c r="Z32" s="494">
        <f t="shared" si="6"/>
        <v>1</v>
      </c>
      <c r="AA32" s="494">
        <f t="shared" si="6"/>
        <v>273</v>
      </c>
    </row>
    <row r="33" spans="1:27" ht="21" customHeight="1" thickTop="1" x14ac:dyDescent="0.2">
      <c r="A33" s="1" t="s">
        <v>16</v>
      </c>
      <c r="S33" s="239" t="s">
        <v>525</v>
      </c>
      <c r="T33" s="513">
        <v>38</v>
      </c>
      <c r="U33" s="513">
        <v>4</v>
      </c>
      <c r="V33" s="513">
        <v>24</v>
      </c>
      <c r="W33" s="513">
        <v>0</v>
      </c>
      <c r="X33" s="513">
        <v>2</v>
      </c>
      <c r="Y33" s="513">
        <v>2</v>
      </c>
      <c r="Z33" s="513">
        <v>1</v>
      </c>
      <c r="AA33" s="514">
        <f>SUM(T33:Z33)</f>
        <v>71</v>
      </c>
    </row>
    <row r="35" spans="1:27" ht="21" hidden="1" customHeight="1" x14ac:dyDescent="0.2">
      <c r="B35" s="827" t="s">
        <v>484</v>
      </c>
      <c r="C35" s="827"/>
      <c r="D35" s="827"/>
      <c r="E35" s="827"/>
      <c r="F35" s="827"/>
      <c r="G35" s="827"/>
      <c r="H35" s="827"/>
      <c r="J35" s="506"/>
      <c r="L35" s="506"/>
      <c r="N35" s="506"/>
      <c r="O35" s="506"/>
      <c r="P35" s="506"/>
    </row>
    <row r="36" spans="1:27" ht="21" hidden="1" customHeight="1" x14ac:dyDescent="0.2">
      <c r="B36" s="96" t="s">
        <v>485</v>
      </c>
      <c r="C36" s="515"/>
      <c r="D36" s="515"/>
      <c r="F36" s="506"/>
      <c r="H36" s="506"/>
      <c r="J36" s="506"/>
      <c r="L36" s="506"/>
      <c r="N36" s="506"/>
      <c r="O36" s="506"/>
      <c r="P36" s="506"/>
    </row>
    <row r="37" spans="1:27" ht="21" customHeight="1" x14ac:dyDescent="0.2">
      <c r="B37" s="515"/>
      <c r="C37" s="515"/>
      <c r="F37" s="515"/>
      <c r="M37" s="515"/>
      <c r="P37" s="515"/>
    </row>
    <row r="38" spans="1:27" ht="21" customHeight="1" x14ac:dyDescent="0.2">
      <c r="B38" s="515"/>
      <c r="C38" s="515"/>
      <c r="M38" s="515"/>
      <c r="P38" s="515"/>
    </row>
    <row r="39" spans="1:27" ht="21" customHeight="1" x14ac:dyDescent="0.2">
      <c r="B39" s="515"/>
      <c r="C39" s="515"/>
      <c r="M39" s="515"/>
      <c r="P39" s="515"/>
    </row>
    <row r="40" spans="1:27" ht="21" customHeight="1" x14ac:dyDescent="0.2">
      <c r="C40" s="462"/>
      <c r="D40" s="462"/>
      <c r="E40" s="462"/>
      <c r="F40" s="462"/>
      <c r="G40" s="462"/>
      <c r="H40" s="462"/>
      <c r="I40" s="462"/>
      <c r="J40" s="462"/>
      <c r="K40" s="462"/>
      <c r="L40" s="462"/>
      <c r="M40" s="462"/>
      <c r="N40" s="462"/>
      <c r="P40" s="515"/>
    </row>
    <row r="41" spans="1:27" ht="21" customHeight="1" x14ac:dyDescent="0.2">
      <c r="B41" s="515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462"/>
      <c r="P41" s="515"/>
    </row>
    <row r="42" spans="1:27" ht="21" customHeight="1" x14ac:dyDescent="0.2">
      <c r="B42" s="515"/>
      <c r="C42" s="462"/>
      <c r="D42" s="462"/>
      <c r="E42" s="462"/>
      <c r="F42" s="462"/>
      <c r="G42" s="462"/>
      <c r="H42" s="462"/>
      <c r="I42" s="462"/>
      <c r="J42" s="462"/>
      <c r="K42" s="462"/>
      <c r="L42" s="462"/>
      <c r="M42" s="462"/>
      <c r="N42" s="462"/>
      <c r="P42" s="506"/>
    </row>
    <row r="43" spans="1:27" ht="21" customHeight="1" x14ac:dyDescent="0.2">
      <c r="C43" s="462"/>
      <c r="D43" s="462"/>
      <c r="E43" s="462"/>
      <c r="F43" s="462"/>
      <c r="G43" s="462"/>
      <c r="H43" s="462"/>
      <c r="I43" s="462"/>
      <c r="J43" s="462"/>
      <c r="K43" s="462"/>
      <c r="L43" s="462"/>
      <c r="M43" s="462"/>
      <c r="N43" s="462"/>
    </row>
    <row r="44" spans="1:27" ht="21" customHeight="1" x14ac:dyDescent="0.2">
      <c r="C44" s="462"/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462"/>
    </row>
    <row r="45" spans="1:27" ht="21" customHeight="1" x14ac:dyDescent="0.2">
      <c r="C45" s="462"/>
      <c r="D45" s="462"/>
      <c r="E45" s="462"/>
      <c r="F45" s="462"/>
      <c r="G45" s="462"/>
      <c r="H45" s="462"/>
      <c r="I45" s="462"/>
      <c r="J45" s="462"/>
      <c r="K45" s="462"/>
      <c r="L45" s="462"/>
      <c r="M45" s="462"/>
      <c r="N45" s="462"/>
    </row>
    <row r="46" spans="1:27" ht="21" customHeight="1" x14ac:dyDescent="0.2">
      <c r="C46" s="462"/>
      <c r="D46" s="462"/>
      <c r="E46" s="462"/>
      <c r="F46" s="462"/>
      <c r="G46" s="462"/>
      <c r="H46" s="462"/>
      <c r="I46" s="462"/>
      <c r="J46" s="462"/>
      <c r="K46" s="462"/>
      <c r="L46" s="462"/>
      <c r="M46" s="462"/>
      <c r="N46" s="462"/>
    </row>
    <row r="47" spans="1:27" ht="21" customHeight="1" x14ac:dyDescent="0.2">
      <c r="C47" s="462"/>
      <c r="D47" s="462"/>
      <c r="E47" s="462"/>
      <c r="F47" s="462"/>
      <c r="G47" s="462"/>
      <c r="H47" s="462"/>
      <c r="I47" s="462"/>
      <c r="J47" s="462"/>
      <c r="K47" s="462"/>
      <c r="L47" s="462"/>
      <c r="M47" s="462"/>
      <c r="N47" s="462"/>
    </row>
  </sheetData>
  <mergeCells count="209">
    <mergeCell ref="M2:N2"/>
    <mergeCell ref="O2:P2"/>
    <mergeCell ref="A3:A5"/>
    <mergeCell ref="Q4:R4"/>
    <mergeCell ref="A6:A8"/>
    <mergeCell ref="C6:D6"/>
    <mergeCell ref="E6:F6"/>
    <mergeCell ref="G6:H6"/>
    <mergeCell ref="I6:J6"/>
    <mergeCell ref="K6:L6"/>
    <mergeCell ref="A2:B2"/>
    <mergeCell ref="C2:D2"/>
    <mergeCell ref="E2:F2"/>
    <mergeCell ref="G2:H2"/>
    <mergeCell ref="I2:J2"/>
    <mergeCell ref="K2:L2"/>
    <mergeCell ref="M6:N6"/>
    <mergeCell ref="O6:P6"/>
    <mergeCell ref="C7:D7"/>
    <mergeCell ref="E7:F7"/>
    <mergeCell ref="G7:H7"/>
    <mergeCell ref="I7:J7"/>
    <mergeCell ref="K7:L7"/>
    <mergeCell ref="M7:N7"/>
    <mergeCell ref="O7:P7"/>
    <mergeCell ref="E10:F10"/>
    <mergeCell ref="G10:H10"/>
    <mergeCell ref="I10:J10"/>
    <mergeCell ref="K10:L10"/>
    <mergeCell ref="M10:N10"/>
    <mergeCell ref="O10:P10"/>
    <mergeCell ref="O8:P8"/>
    <mergeCell ref="A9:A11"/>
    <mergeCell ref="C9:D9"/>
    <mergeCell ref="E9:F9"/>
    <mergeCell ref="G9:H9"/>
    <mergeCell ref="I9:J9"/>
    <mergeCell ref="K9:L9"/>
    <mergeCell ref="M9:N9"/>
    <mergeCell ref="O9:P9"/>
    <mergeCell ref="C10:D10"/>
    <mergeCell ref="C8:D8"/>
    <mergeCell ref="E8:F8"/>
    <mergeCell ref="G8:H8"/>
    <mergeCell ref="I8:J8"/>
    <mergeCell ref="K8:L8"/>
    <mergeCell ref="M8:N8"/>
    <mergeCell ref="E13:F13"/>
    <mergeCell ref="G13:H13"/>
    <mergeCell ref="I13:J13"/>
    <mergeCell ref="K13:L13"/>
    <mergeCell ref="M13:N13"/>
    <mergeCell ref="O13:P13"/>
    <mergeCell ref="O11:P11"/>
    <mergeCell ref="A12:A14"/>
    <mergeCell ref="C12:D12"/>
    <mergeCell ref="E12:F12"/>
    <mergeCell ref="G12:H12"/>
    <mergeCell ref="I12:J12"/>
    <mergeCell ref="K12:L12"/>
    <mergeCell ref="M12:N12"/>
    <mergeCell ref="O12:P12"/>
    <mergeCell ref="C13:D13"/>
    <mergeCell ref="C11:D11"/>
    <mergeCell ref="E11:F11"/>
    <mergeCell ref="G11:H11"/>
    <mergeCell ref="I11:J11"/>
    <mergeCell ref="K11:L11"/>
    <mergeCell ref="M11:N11"/>
    <mergeCell ref="E16:F16"/>
    <mergeCell ref="G16:H16"/>
    <mergeCell ref="I16:J16"/>
    <mergeCell ref="K16:L16"/>
    <mergeCell ref="M16:N16"/>
    <mergeCell ref="O16:P16"/>
    <mergeCell ref="O14:P14"/>
    <mergeCell ref="A15:A17"/>
    <mergeCell ref="C15:D15"/>
    <mergeCell ref="E15:F15"/>
    <mergeCell ref="G15:H15"/>
    <mergeCell ref="I15:J15"/>
    <mergeCell ref="K15:L15"/>
    <mergeCell ref="M15:N15"/>
    <mergeCell ref="O15:P15"/>
    <mergeCell ref="C16:D16"/>
    <mergeCell ref="C14:D14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O19:P19"/>
    <mergeCell ref="O17:P17"/>
    <mergeCell ref="A18:A20"/>
    <mergeCell ref="C18:D18"/>
    <mergeCell ref="E18:F18"/>
    <mergeCell ref="G18:H18"/>
    <mergeCell ref="I18:J18"/>
    <mergeCell ref="K18:L18"/>
    <mergeCell ref="M18:N18"/>
    <mergeCell ref="O18:P18"/>
    <mergeCell ref="C19:D19"/>
    <mergeCell ref="C17:D17"/>
    <mergeCell ref="E17:F17"/>
    <mergeCell ref="G17:H17"/>
    <mergeCell ref="I17:J17"/>
    <mergeCell ref="K17:L17"/>
    <mergeCell ref="M17:N17"/>
    <mergeCell ref="E22:F22"/>
    <mergeCell ref="G22:H22"/>
    <mergeCell ref="I22:J22"/>
    <mergeCell ref="K22:L22"/>
    <mergeCell ref="M22:N22"/>
    <mergeCell ref="O22:P22"/>
    <mergeCell ref="O20:P20"/>
    <mergeCell ref="A21:A23"/>
    <mergeCell ref="C21:D21"/>
    <mergeCell ref="E21:F21"/>
    <mergeCell ref="G21:H21"/>
    <mergeCell ref="I21:J21"/>
    <mergeCell ref="K21:L21"/>
    <mergeCell ref="M21:N21"/>
    <mergeCell ref="O21:P21"/>
    <mergeCell ref="C22:D22"/>
    <mergeCell ref="C20:D20"/>
    <mergeCell ref="E20:F20"/>
    <mergeCell ref="G20:H20"/>
    <mergeCell ref="I20:J20"/>
    <mergeCell ref="K20:L20"/>
    <mergeCell ref="M20:N20"/>
    <mergeCell ref="E25:F25"/>
    <mergeCell ref="G25:H25"/>
    <mergeCell ref="I25:J25"/>
    <mergeCell ref="K25:L25"/>
    <mergeCell ref="M25:N25"/>
    <mergeCell ref="O25:P25"/>
    <mergeCell ref="O23:P23"/>
    <mergeCell ref="A24:A26"/>
    <mergeCell ref="C24:D24"/>
    <mergeCell ref="E24:F24"/>
    <mergeCell ref="G24:H24"/>
    <mergeCell ref="I24:J24"/>
    <mergeCell ref="K24:L24"/>
    <mergeCell ref="M24:N24"/>
    <mergeCell ref="O24:P24"/>
    <mergeCell ref="C25:D25"/>
    <mergeCell ref="C23:D23"/>
    <mergeCell ref="E23:F23"/>
    <mergeCell ref="G23:H23"/>
    <mergeCell ref="I23:J23"/>
    <mergeCell ref="K23:L23"/>
    <mergeCell ref="M23:N23"/>
    <mergeCell ref="E28:F28"/>
    <mergeCell ref="G28:H28"/>
    <mergeCell ref="I28:J28"/>
    <mergeCell ref="K28:L28"/>
    <mergeCell ref="M28:N28"/>
    <mergeCell ref="O28:P28"/>
    <mergeCell ref="O26:P26"/>
    <mergeCell ref="A27:A29"/>
    <mergeCell ref="C27:D27"/>
    <mergeCell ref="E27:F27"/>
    <mergeCell ref="G27:H27"/>
    <mergeCell ref="I27:J27"/>
    <mergeCell ref="K27:L27"/>
    <mergeCell ref="M27:N27"/>
    <mergeCell ref="O27:P27"/>
    <mergeCell ref="C28:D28"/>
    <mergeCell ref="C26:D26"/>
    <mergeCell ref="E26:F26"/>
    <mergeCell ref="G26:H26"/>
    <mergeCell ref="I26:J26"/>
    <mergeCell ref="K26:L26"/>
    <mergeCell ref="M26:N26"/>
    <mergeCell ref="O29:P29"/>
    <mergeCell ref="C29:D29"/>
    <mergeCell ref="A30:A32"/>
    <mergeCell ref="C30:D30"/>
    <mergeCell ref="E30:F30"/>
    <mergeCell ref="G30:H30"/>
    <mergeCell ref="I30:J30"/>
    <mergeCell ref="K30:L30"/>
    <mergeCell ref="M30:N30"/>
    <mergeCell ref="O30:P30"/>
    <mergeCell ref="C31:D31"/>
    <mergeCell ref="E29:F29"/>
    <mergeCell ref="G29:H29"/>
    <mergeCell ref="I29:J29"/>
    <mergeCell ref="K29:L29"/>
    <mergeCell ref="M29:N29"/>
    <mergeCell ref="O32:P32"/>
    <mergeCell ref="B35:H35"/>
    <mergeCell ref="C32:D32"/>
    <mergeCell ref="E32:F32"/>
    <mergeCell ref="G32:H32"/>
    <mergeCell ref="I32:J32"/>
    <mergeCell ref="K32:L32"/>
    <mergeCell ref="M32:N32"/>
    <mergeCell ref="E31:F31"/>
    <mergeCell ref="G31:H31"/>
    <mergeCell ref="I31:J31"/>
    <mergeCell ref="K31:L31"/>
    <mergeCell ref="M31:N31"/>
    <mergeCell ref="O31:P31"/>
  </mergeCells>
  <phoneticPr fontId="1"/>
  <pageMargins left="0.7" right="0.7" top="0.75" bottom="0.75" header="0.3" footer="0.3"/>
  <pageSetup paperSize="9" scale="94" firstPageNumber="24" fitToHeight="0" pageOrder="overThenDown" orientation="portrait" useFirstPageNumber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A0166-6E08-4B6B-A6B5-1A19C643EF24}">
  <sheetPr>
    <pageSetUpPr fitToPage="1"/>
  </sheetPr>
  <dimension ref="A1:BA97"/>
  <sheetViews>
    <sheetView showGridLines="0" view="pageBreakPreview" topLeftCell="A8" zoomScale="55" zoomScaleNormal="70" zoomScaleSheetLayoutView="55" workbookViewId="0">
      <selection activeCell="D38" sqref="D38:E38"/>
    </sheetView>
  </sheetViews>
  <sheetFormatPr defaultColWidth="10.08984375" defaultRowHeight="21" customHeight="1" x14ac:dyDescent="0.2"/>
  <cols>
    <col min="1" max="1" width="12.453125" style="116" customWidth="1"/>
    <col min="2" max="2" width="12" style="116" customWidth="1"/>
    <col min="3" max="3" width="8.26953125" style="116" customWidth="1"/>
    <col min="4" max="19" width="6.36328125" style="116" customWidth="1"/>
    <col min="20" max="20" width="7.08984375" style="116" hidden="1" customWidth="1"/>
    <col min="21" max="24" width="10.08984375" style="116" hidden="1" customWidth="1"/>
    <col min="25" max="26" width="10.08984375" style="116"/>
    <col min="27" max="27" width="10.08984375" style="116" customWidth="1"/>
    <col min="28" max="16384" width="10.08984375" style="116"/>
  </cols>
  <sheetData>
    <row r="1" spans="1:53" ht="21" customHeight="1" x14ac:dyDescent="0.2">
      <c r="A1" s="97" t="s">
        <v>130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</row>
    <row r="2" spans="1:53" ht="21" customHeight="1" x14ac:dyDescent="0.2">
      <c r="A2" s="97" t="s">
        <v>131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98" t="s">
        <v>99</v>
      </c>
      <c r="T2" s="517"/>
    </row>
    <row r="3" spans="1:53" ht="90.75" customHeight="1" x14ac:dyDescent="0.2">
      <c r="A3" s="99" t="s">
        <v>41</v>
      </c>
      <c r="B3" s="855" t="s">
        <v>75</v>
      </c>
      <c r="C3" s="855"/>
      <c r="D3" s="852" t="s">
        <v>132</v>
      </c>
      <c r="E3" s="853"/>
      <c r="F3" s="859" t="s">
        <v>118</v>
      </c>
      <c r="G3" s="860"/>
      <c r="H3" s="861" t="s">
        <v>133</v>
      </c>
      <c r="I3" s="861"/>
      <c r="J3" s="854" t="s">
        <v>134</v>
      </c>
      <c r="K3" s="856"/>
      <c r="L3" s="852" t="s">
        <v>135</v>
      </c>
      <c r="M3" s="853"/>
      <c r="N3" s="854" t="s">
        <v>136</v>
      </c>
      <c r="O3" s="856"/>
      <c r="P3" s="852" t="s">
        <v>137</v>
      </c>
      <c r="Q3" s="853"/>
      <c r="R3" s="857" t="s">
        <v>76</v>
      </c>
      <c r="S3" s="858"/>
      <c r="T3" s="518"/>
      <c r="U3" s="519"/>
      <c r="V3" s="519"/>
      <c r="W3" s="519"/>
      <c r="X3" s="519"/>
      <c r="Y3" s="519"/>
      <c r="Z3" s="237" t="s">
        <v>527</v>
      </c>
      <c r="AO3" s="1" t="s">
        <v>528</v>
      </c>
      <c r="AP3" s="1" t="s">
        <v>529</v>
      </c>
      <c r="AQ3" s="1" t="s">
        <v>530</v>
      </c>
      <c r="AR3" s="1" t="s">
        <v>531</v>
      </c>
      <c r="AS3" s="1" t="s">
        <v>532</v>
      </c>
      <c r="AT3" s="1" t="s">
        <v>533</v>
      </c>
      <c r="AU3" s="1" t="s">
        <v>534</v>
      </c>
      <c r="AV3" s="1" t="s">
        <v>535</v>
      </c>
      <c r="AW3" s="1" t="s">
        <v>536</v>
      </c>
      <c r="AX3" s="1" t="s">
        <v>537</v>
      </c>
      <c r="AY3" s="1" t="s">
        <v>538</v>
      </c>
      <c r="AZ3" s="1" t="s">
        <v>539</v>
      </c>
      <c r="BA3" s="1" t="s">
        <v>540</v>
      </c>
    </row>
    <row r="4" spans="1:53" ht="37.5" customHeight="1" x14ac:dyDescent="0.2">
      <c r="A4" s="100" t="s">
        <v>78</v>
      </c>
      <c r="B4" s="520">
        <f>SUM(B5:B15)</f>
        <v>1534</v>
      </c>
      <c r="C4" s="521">
        <f>E4+G4+I4+K4+M4+O4+Q4+S4</f>
        <v>710</v>
      </c>
      <c r="D4" s="522">
        <f>SUM(D5:D15)</f>
        <v>275</v>
      </c>
      <c r="E4" s="523">
        <f t="shared" ref="E4:S4" si="0">SUM(E5:E15)</f>
        <v>69</v>
      </c>
      <c r="F4" s="524">
        <f t="shared" si="0"/>
        <v>216</v>
      </c>
      <c r="G4" s="523">
        <f t="shared" si="0"/>
        <v>74</v>
      </c>
      <c r="H4" s="524">
        <f t="shared" si="0"/>
        <v>67</v>
      </c>
      <c r="I4" s="523">
        <f t="shared" si="0"/>
        <v>14</v>
      </c>
      <c r="J4" s="524">
        <f t="shared" si="0"/>
        <v>15</v>
      </c>
      <c r="K4" s="523">
        <f t="shared" si="0"/>
        <v>1</v>
      </c>
      <c r="L4" s="524">
        <f t="shared" si="0"/>
        <v>33</v>
      </c>
      <c r="M4" s="523">
        <f t="shared" si="0"/>
        <v>15</v>
      </c>
      <c r="N4" s="524">
        <f t="shared" si="0"/>
        <v>285</v>
      </c>
      <c r="O4" s="523">
        <f t="shared" si="0"/>
        <v>180</v>
      </c>
      <c r="P4" s="524">
        <f t="shared" si="0"/>
        <v>391</v>
      </c>
      <c r="Q4" s="523">
        <f t="shared" si="0"/>
        <v>285</v>
      </c>
      <c r="R4" s="524">
        <f t="shared" si="0"/>
        <v>252</v>
      </c>
      <c r="S4" s="521">
        <f t="shared" si="0"/>
        <v>72</v>
      </c>
      <c r="T4" s="525">
        <f>D4+F4+H4+J4+L4+N4+P4+R4</f>
        <v>1534</v>
      </c>
      <c r="U4" s="226" t="s">
        <v>49</v>
      </c>
      <c r="V4" s="226" t="s">
        <v>50</v>
      </c>
      <c r="W4" s="226" t="s">
        <v>51</v>
      </c>
      <c r="X4" s="226" t="s">
        <v>52</v>
      </c>
      <c r="Z4" s="526"/>
      <c r="AA4" s="240" t="s">
        <v>528</v>
      </c>
      <c r="AB4" s="241" t="s">
        <v>529</v>
      </c>
      <c r="AC4" s="242" t="s">
        <v>530</v>
      </c>
      <c r="AD4" s="243" t="s">
        <v>531</v>
      </c>
      <c r="AE4" s="243" t="s">
        <v>532</v>
      </c>
      <c r="AF4" s="240" t="s">
        <v>533</v>
      </c>
      <c r="AG4" s="244" t="s">
        <v>534</v>
      </c>
      <c r="AH4" s="245" t="s">
        <v>535</v>
      </c>
      <c r="AI4" s="245" t="s">
        <v>536</v>
      </c>
      <c r="AJ4" s="245" t="s">
        <v>537</v>
      </c>
      <c r="AK4" s="245" t="s">
        <v>538</v>
      </c>
      <c r="AL4" s="245" t="s">
        <v>539</v>
      </c>
      <c r="AM4" s="246" t="s">
        <v>540</v>
      </c>
      <c r="AN4" s="242" t="s">
        <v>55</v>
      </c>
      <c r="AO4" s="1" t="s">
        <v>528</v>
      </c>
      <c r="AP4" s="1" t="s">
        <v>529</v>
      </c>
      <c r="AQ4" s="1" t="s">
        <v>530</v>
      </c>
      <c r="AR4" s="1" t="s">
        <v>531</v>
      </c>
      <c r="AS4" s="1" t="s">
        <v>532</v>
      </c>
      <c r="AT4" s="1" t="s">
        <v>533</v>
      </c>
      <c r="AU4" s="1" t="s">
        <v>534</v>
      </c>
      <c r="AV4" s="1" t="s">
        <v>535</v>
      </c>
      <c r="AX4" s="1" t="s">
        <v>537</v>
      </c>
      <c r="AY4" s="1" t="s">
        <v>538</v>
      </c>
      <c r="AZ4" s="1" t="s">
        <v>539</v>
      </c>
      <c r="BA4" s="1" t="s">
        <v>540</v>
      </c>
    </row>
    <row r="5" spans="1:53" ht="37.5" customHeight="1" x14ac:dyDescent="0.2">
      <c r="A5" s="101" t="s">
        <v>101</v>
      </c>
      <c r="B5" s="527">
        <f t="shared" ref="B5:C15" si="1">D5+F5+H5+J5+L5+N5+P5+R5</f>
        <v>91</v>
      </c>
      <c r="C5" s="528">
        <f t="shared" si="1"/>
        <v>56</v>
      </c>
      <c r="D5" s="527">
        <f>AA5</f>
        <v>13</v>
      </c>
      <c r="E5" s="529">
        <f>AA35</f>
        <v>2</v>
      </c>
      <c r="F5" s="530">
        <f>AC5</f>
        <v>10</v>
      </c>
      <c r="G5" s="529">
        <f>AC35</f>
        <v>3</v>
      </c>
      <c r="H5" s="530">
        <f>AD5</f>
        <v>1</v>
      </c>
      <c r="I5" s="529">
        <f>AD35</f>
        <v>0</v>
      </c>
      <c r="J5" s="531">
        <f>AE5</f>
        <v>1</v>
      </c>
      <c r="K5" s="529">
        <f>AE35</f>
        <v>0</v>
      </c>
      <c r="L5" s="531">
        <f>AF5</f>
        <v>0</v>
      </c>
      <c r="M5" s="529">
        <f>AF35</f>
        <v>0</v>
      </c>
      <c r="N5" s="530">
        <f>AA20</f>
        <v>28</v>
      </c>
      <c r="O5" s="529">
        <f>AA50</f>
        <v>23</v>
      </c>
      <c r="P5" s="532">
        <f t="shared" ref="P5:P15" si="2">AE20</f>
        <v>33</v>
      </c>
      <c r="Q5" s="529">
        <f t="shared" ref="Q5:Q15" si="3">AE50</f>
        <v>24</v>
      </c>
      <c r="R5" s="533">
        <f>AB5+AG5+AH5+AI5+AJ5+AK5+AL5+AM5+AB20+AC20+AF20+AG20+AH20+AD20</f>
        <v>5</v>
      </c>
      <c r="S5" s="534">
        <f t="shared" ref="S5:S15" si="4">AB35+AG35+AH35+AI35+AJ35+AK35+AL35+AM35+AB50+AC50+AF50+AG50+AH50</f>
        <v>4</v>
      </c>
      <c r="T5" s="535"/>
      <c r="U5" s="357">
        <v>5</v>
      </c>
      <c r="V5" s="357">
        <v>3</v>
      </c>
      <c r="W5" s="357">
        <v>6</v>
      </c>
      <c r="X5" s="357">
        <v>2</v>
      </c>
      <c r="Z5" s="195" t="s">
        <v>101</v>
      </c>
      <c r="AA5" s="536">
        <v>13</v>
      </c>
      <c r="AB5" s="537"/>
      <c r="AC5" s="538">
        <v>10</v>
      </c>
      <c r="AD5" s="505">
        <v>1</v>
      </c>
      <c r="AE5" s="505">
        <v>1</v>
      </c>
      <c r="AF5" s="539"/>
      <c r="AG5" s="540"/>
      <c r="AH5" s="494"/>
      <c r="AI5" s="494"/>
      <c r="AJ5" s="505">
        <v>1</v>
      </c>
      <c r="AK5" s="494"/>
      <c r="AL5" s="494"/>
      <c r="AM5" s="541"/>
      <c r="AN5" s="542">
        <f>SUM(AA5:AM5)</f>
        <v>26</v>
      </c>
      <c r="AO5" s="543">
        <v>13</v>
      </c>
      <c r="AQ5" s="543">
        <v>10</v>
      </c>
      <c r="AR5" s="543">
        <v>1</v>
      </c>
      <c r="AS5" s="543">
        <v>1</v>
      </c>
      <c r="AX5" s="543">
        <v>1</v>
      </c>
    </row>
    <row r="6" spans="1:53" ht="37.5" customHeight="1" x14ac:dyDescent="0.2">
      <c r="A6" s="101" t="s">
        <v>87</v>
      </c>
      <c r="B6" s="527">
        <f t="shared" si="1"/>
        <v>103</v>
      </c>
      <c r="C6" s="528">
        <f t="shared" si="1"/>
        <v>51</v>
      </c>
      <c r="D6" s="527">
        <f>AA6</f>
        <v>13</v>
      </c>
      <c r="E6" s="544">
        <f t="shared" ref="E6:E15" si="5">AA36</f>
        <v>3</v>
      </c>
      <c r="F6" s="531">
        <f t="shared" ref="F6:F15" si="6">AC6</f>
        <v>18</v>
      </c>
      <c r="G6" s="544">
        <f t="shared" ref="G6:G15" si="7">AC36</f>
        <v>4</v>
      </c>
      <c r="H6" s="531">
        <f t="shared" ref="H6:H15" si="8">AD6</f>
        <v>1</v>
      </c>
      <c r="I6" s="544">
        <f t="shared" ref="I6:I15" si="9">AD36</f>
        <v>0</v>
      </c>
      <c r="J6" s="531">
        <f t="shared" ref="J6:J15" si="10">AE6</f>
        <v>0</v>
      </c>
      <c r="K6" s="544">
        <f t="shared" ref="K6:K15" si="11">AE36</f>
        <v>0</v>
      </c>
      <c r="L6" s="531">
        <f t="shared" ref="L6:L15" si="12">AF6</f>
        <v>0</v>
      </c>
      <c r="M6" s="544">
        <f t="shared" ref="M6:M15" si="13">AF36</f>
        <v>0</v>
      </c>
      <c r="N6" s="531">
        <f t="shared" ref="N6:N15" si="14">AA21</f>
        <v>28</v>
      </c>
      <c r="O6" s="544">
        <f t="shared" ref="O6:O15" si="15">AA51</f>
        <v>19</v>
      </c>
      <c r="P6" s="545">
        <f t="shared" si="2"/>
        <v>26</v>
      </c>
      <c r="Q6" s="544">
        <f t="shared" si="3"/>
        <v>19</v>
      </c>
      <c r="R6" s="546">
        <f t="shared" ref="R6:R15" si="16">AB6+AG6+AH6+AI6+AJ6+AK6+AL6+AM6+AB21+AC21+AF21+AG21+AH21+AD21</f>
        <v>17</v>
      </c>
      <c r="S6" s="528">
        <f t="shared" si="4"/>
        <v>6</v>
      </c>
      <c r="T6" s="535"/>
      <c r="U6" s="357">
        <v>1</v>
      </c>
      <c r="V6" s="357">
        <v>0</v>
      </c>
      <c r="W6" s="357">
        <v>8</v>
      </c>
      <c r="X6" s="357">
        <v>3</v>
      </c>
      <c r="Z6" s="195" t="s">
        <v>87</v>
      </c>
      <c r="AA6" s="536">
        <v>13</v>
      </c>
      <c r="AB6" s="547">
        <v>1</v>
      </c>
      <c r="AC6" s="538">
        <v>18</v>
      </c>
      <c r="AD6" s="505">
        <v>1</v>
      </c>
      <c r="AE6" s="494"/>
      <c r="AF6" s="539"/>
      <c r="AG6" s="540"/>
      <c r="AH6" s="494"/>
      <c r="AI6" s="494"/>
      <c r="AJ6" s="505">
        <v>2</v>
      </c>
      <c r="AK6" s="494"/>
      <c r="AL6" s="505">
        <v>1</v>
      </c>
      <c r="AM6" s="541"/>
      <c r="AN6" s="542">
        <f t="shared" ref="AN6:AN16" si="17">SUM(AA6:AM6)</f>
        <v>36</v>
      </c>
      <c r="AO6" s="543">
        <v>13</v>
      </c>
      <c r="AP6" s="543">
        <v>1</v>
      </c>
      <c r="AQ6" s="543">
        <v>18</v>
      </c>
      <c r="AR6" s="543">
        <v>1</v>
      </c>
      <c r="AX6" s="543">
        <v>2</v>
      </c>
      <c r="AZ6" s="543">
        <v>1</v>
      </c>
    </row>
    <row r="7" spans="1:53" ht="37.5" customHeight="1" x14ac:dyDescent="0.2">
      <c r="A7" s="101" t="s">
        <v>88</v>
      </c>
      <c r="B7" s="527">
        <f t="shared" si="1"/>
        <v>223</v>
      </c>
      <c r="C7" s="528">
        <f t="shared" si="1"/>
        <v>86</v>
      </c>
      <c r="D7" s="527">
        <f t="shared" ref="D7:D15" si="18">AA7</f>
        <v>46</v>
      </c>
      <c r="E7" s="544">
        <f t="shared" si="5"/>
        <v>21</v>
      </c>
      <c r="F7" s="531">
        <f t="shared" si="6"/>
        <v>37</v>
      </c>
      <c r="G7" s="544">
        <f t="shared" si="7"/>
        <v>15</v>
      </c>
      <c r="H7" s="531">
        <f t="shared" si="8"/>
        <v>22</v>
      </c>
      <c r="I7" s="544">
        <f t="shared" si="9"/>
        <v>5</v>
      </c>
      <c r="J7" s="531">
        <f t="shared" si="10"/>
        <v>5</v>
      </c>
      <c r="K7" s="544">
        <f t="shared" si="11"/>
        <v>1</v>
      </c>
      <c r="L7" s="531">
        <f t="shared" si="12"/>
        <v>7</v>
      </c>
      <c r="M7" s="544">
        <f t="shared" si="13"/>
        <v>3</v>
      </c>
      <c r="N7" s="531">
        <f t="shared" si="14"/>
        <v>28</v>
      </c>
      <c r="O7" s="544">
        <f t="shared" si="15"/>
        <v>17</v>
      </c>
      <c r="P7" s="545">
        <f t="shared" si="2"/>
        <v>40</v>
      </c>
      <c r="Q7" s="544">
        <f t="shared" si="3"/>
        <v>18</v>
      </c>
      <c r="R7" s="546">
        <f t="shared" si="16"/>
        <v>38</v>
      </c>
      <c r="S7" s="528">
        <f t="shared" si="4"/>
        <v>6</v>
      </c>
      <c r="T7" s="535"/>
      <c r="U7" s="357">
        <v>15</v>
      </c>
      <c r="V7" s="357">
        <v>8</v>
      </c>
      <c r="W7" s="357">
        <v>14</v>
      </c>
      <c r="X7" s="357">
        <v>10</v>
      </c>
      <c r="Z7" s="195" t="s">
        <v>88</v>
      </c>
      <c r="AA7" s="536">
        <v>46</v>
      </c>
      <c r="AB7" s="547">
        <v>3</v>
      </c>
      <c r="AC7" s="538">
        <v>37</v>
      </c>
      <c r="AD7" s="505">
        <v>22</v>
      </c>
      <c r="AE7" s="505">
        <v>5</v>
      </c>
      <c r="AF7" s="536">
        <v>7</v>
      </c>
      <c r="AG7" s="540"/>
      <c r="AH7" s="494"/>
      <c r="AI7" s="494"/>
      <c r="AJ7" s="505">
        <v>23</v>
      </c>
      <c r="AK7" s="494"/>
      <c r="AL7" s="505">
        <v>2</v>
      </c>
      <c r="AM7" s="541"/>
      <c r="AN7" s="542">
        <f t="shared" si="17"/>
        <v>145</v>
      </c>
      <c r="AO7" s="543">
        <v>46</v>
      </c>
      <c r="AP7" s="543">
        <v>3</v>
      </c>
      <c r="AQ7" s="543">
        <v>37</v>
      </c>
      <c r="AR7" s="543">
        <v>22</v>
      </c>
      <c r="AS7" s="543">
        <v>5</v>
      </c>
      <c r="AT7" s="543">
        <v>7</v>
      </c>
      <c r="AX7" s="543">
        <v>23</v>
      </c>
      <c r="AZ7" s="543">
        <v>2</v>
      </c>
    </row>
    <row r="8" spans="1:53" ht="37.5" customHeight="1" x14ac:dyDescent="0.2">
      <c r="A8" s="101" t="s">
        <v>89</v>
      </c>
      <c r="B8" s="527">
        <f t="shared" si="1"/>
        <v>131</v>
      </c>
      <c r="C8" s="528">
        <f t="shared" si="1"/>
        <v>64</v>
      </c>
      <c r="D8" s="527">
        <f t="shared" si="18"/>
        <v>9</v>
      </c>
      <c r="E8" s="544">
        <f t="shared" si="5"/>
        <v>4</v>
      </c>
      <c r="F8" s="531">
        <f t="shared" si="6"/>
        <v>22</v>
      </c>
      <c r="G8" s="544">
        <f t="shared" si="7"/>
        <v>5</v>
      </c>
      <c r="H8" s="531">
        <f t="shared" si="8"/>
        <v>23</v>
      </c>
      <c r="I8" s="544">
        <f t="shared" si="9"/>
        <v>1</v>
      </c>
      <c r="J8" s="531">
        <f t="shared" si="10"/>
        <v>1</v>
      </c>
      <c r="K8" s="544">
        <f t="shared" si="11"/>
        <v>0</v>
      </c>
      <c r="L8" s="531">
        <f t="shared" si="12"/>
        <v>0</v>
      </c>
      <c r="M8" s="544">
        <f t="shared" si="13"/>
        <v>0</v>
      </c>
      <c r="N8" s="531">
        <f t="shared" si="14"/>
        <v>17</v>
      </c>
      <c r="O8" s="544">
        <f t="shared" si="15"/>
        <v>12</v>
      </c>
      <c r="P8" s="545">
        <f t="shared" si="2"/>
        <v>39</v>
      </c>
      <c r="Q8" s="544">
        <f t="shared" si="3"/>
        <v>36</v>
      </c>
      <c r="R8" s="546">
        <f t="shared" si="16"/>
        <v>20</v>
      </c>
      <c r="S8" s="528">
        <f t="shared" si="4"/>
        <v>6</v>
      </c>
      <c r="T8" s="535"/>
      <c r="U8" s="357">
        <v>8</v>
      </c>
      <c r="V8" s="357">
        <v>3</v>
      </c>
      <c r="W8" s="357">
        <v>14</v>
      </c>
      <c r="X8" s="357">
        <v>12</v>
      </c>
      <c r="Z8" s="195" t="s">
        <v>89</v>
      </c>
      <c r="AA8" s="536">
        <v>9</v>
      </c>
      <c r="AB8" s="547">
        <v>6</v>
      </c>
      <c r="AC8" s="538">
        <v>22</v>
      </c>
      <c r="AD8" s="505">
        <v>23</v>
      </c>
      <c r="AE8" s="505">
        <v>1</v>
      </c>
      <c r="AF8" s="539"/>
      <c r="AG8" s="540"/>
      <c r="AH8" s="505">
        <v>1</v>
      </c>
      <c r="AI8" s="494"/>
      <c r="AJ8" s="505">
        <v>5</v>
      </c>
      <c r="AK8" s="494"/>
      <c r="AL8" s="505">
        <v>1</v>
      </c>
      <c r="AM8" s="548">
        <v>1</v>
      </c>
      <c r="AN8" s="542">
        <f t="shared" si="17"/>
        <v>69</v>
      </c>
      <c r="AO8" s="543">
        <v>9</v>
      </c>
      <c r="AP8" s="543">
        <v>6</v>
      </c>
      <c r="AQ8" s="543">
        <v>22</v>
      </c>
      <c r="AR8" s="543">
        <v>23</v>
      </c>
      <c r="AS8" s="543">
        <v>1</v>
      </c>
      <c r="AV8" s="543">
        <v>1</v>
      </c>
      <c r="AX8" s="543">
        <v>5</v>
      </c>
      <c r="AZ8" s="543">
        <v>1</v>
      </c>
      <c r="BA8" s="543">
        <v>1</v>
      </c>
    </row>
    <row r="9" spans="1:53" ht="37.5" customHeight="1" x14ac:dyDescent="0.2">
      <c r="A9" s="101" t="s">
        <v>90</v>
      </c>
      <c r="B9" s="527">
        <f t="shared" si="1"/>
        <v>155</v>
      </c>
      <c r="C9" s="528">
        <f t="shared" si="1"/>
        <v>84</v>
      </c>
      <c r="D9" s="527">
        <f t="shared" si="18"/>
        <v>10</v>
      </c>
      <c r="E9" s="544">
        <f t="shared" si="5"/>
        <v>2</v>
      </c>
      <c r="F9" s="531">
        <f t="shared" si="6"/>
        <v>32</v>
      </c>
      <c r="G9" s="544">
        <f t="shared" si="7"/>
        <v>13</v>
      </c>
      <c r="H9" s="531">
        <f t="shared" si="8"/>
        <v>3</v>
      </c>
      <c r="I9" s="544">
        <f t="shared" si="9"/>
        <v>2</v>
      </c>
      <c r="J9" s="531">
        <f t="shared" si="10"/>
        <v>3</v>
      </c>
      <c r="K9" s="544">
        <f t="shared" si="11"/>
        <v>0</v>
      </c>
      <c r="L9" s="531">
        <f t="shared" si="12"/>
        <v>4</v>
      </c>
      <c r="M9" s="544">
        <f t="shared" si="13"/>
        <v>2</v>
      </c>
      <c r="N9" s="531">
        <f t="shared" si="14"/>
        <v>28</v>
      </c>
      <c r="O9" s="544">
        <f t="shared" si="15"/>
        <v>17</v>
      </c>
      <c r="P9" s="545">
        <f t="shared" si="2"/>
        <v>52</v>
      </c>
      <c r="Q9" s="544">
        <f t="shared" si="3"/>
        <v>40</v>
      </c>
      <c r="R9" s="546">
        <f t="shared" si="16"/>
        <v>23</v>
      </c>
      <c r="S9" s="528">
        <f t="shared" si="4"/>
        <v>8</v>
      </c>
      <c r="T9" s="535"/>
      <c r="U9" s="357">
        <v>15</v>
      </c>
      <c r="V9" s="357">
        <v>2</v>
      </c>
      <c r="W9" s="357">
        <v>14</v>
      </c>
      <c r="X9" s="357">
        <v>8</v>
      </c>
      <c r="Z9" s="195" t="s">
        <v>90</v>
      </c>
      <c r="AA9" s="536">
        <v>10</v>
      </c>
      <c r="AB9" s="547">
        <v>1</v>
      </c>
      <c r="AC9" s="538">
        <v>32</v>
      </c>
      <c r="AD9" s="505">
        <v>3</v>
      </c>
      <c r="AE9" s="505">
        <v>3</v>
      </c>
      <c r="AF9" s="536">
        <v>4</v>
      </c>
      <c r="AG9" s="540"/>
      <c r="AH9" s="505">
        <v>1</v>
      </c>
      <c r="AI9" s="494"/>
      <c r="AJ9" s="505">
        <v>2</v>
      </c>
      <c r="AK9" s="494"/>
      <c r="AL9" s="505">
        <v>3</v>
      </c>
      <c r="AM9" s="548">
        <v>2</v>
      </c>
      <c r="AN9" s="542">
        <f t="shared" si="17"/>
        <v>61</v>
      </c>
      <c r="AO9" s="543">
        <v>10</v>
      </c>
      <c r="AP9" s="543">
        <v>1</v>
      </c>
      <c r="AQ9" s="543">
        <v>32</v>
      </c>
      <c r="AR9" s="543">
        <v>3</v>
      </c>
      <c r="AS9" s="543">
        <v>3</v>
      </c>
      <c r="AT9" s="543">
        <v>4</v>
      </c>
      <c r="AV9" s="543">
        <v>1</v>
      </c>
      <c r="AX9" s="543">
        <v>2</v>
      </c>
      <c r="AZ9" s="543">
        <v>3</v>
      </c>
      <c r="BA9" s="543">
        <v>2</v>
      </c>
    </row>
    <row r="10" spans="1:53" ht="37.5" customHeight="1" x14ac:dyDescent="0.2">
      <c r="A10" s="101" t="s">
        <v>91</v>
      </c>
      <c r="B10" s="527">
        <f t="shared" si="1"/>
        <v>177</v>
      </c>
      <c r="C10" s="528">
        <f t="shared" si="1"/>
        <v>93</v>
      </c>
      <c r="D10" s="527">
        <f t="shared" si="18"/>
        <v>16</v>
      </c>
      <c r="E10" s="544">
        <f t="shared" si="5"/>
        <v>3</v>
      </c>
      <c r="F10" s="531">
        <f t="shared" si="6"/>
        <v>23</v>
      </c>
      <c r="G10" s="544">
        <f t="shared" si="7"/>
        <v>6</v>
      </c>
      <c r="H10" s="531">
        <f t="shared" si="8"/>
        <v>1</v>
      </c>
      <c r="I10" s="544">
        <f t="shared" si="9"/>
        <v>0</v>
      </c>
      <c r="J10" s="531">
        <f t="shared" si="10"/>
        <v>0</v>
      </c>
      <c r="K10" s="544">
        <f t="shared" si="11"/>
        <v>0</v>
      </c>
      <c r="L10" s="531">
        <f t="shared" si="12"/>
        <v>0</v>
      </c>
      <c r="M10" s="544">
        <f t="shared" si="13"/>
        <v>0</v>
      </c>
      <c r="N10" s="531">
        <f t="shared" si="14"/>
        <v>50</v>
      </c>
      <c r="O10" s="544">
        <f t="shared" si="15"/>
        <v>30</v>
      </c>
      <c r="P10" s="545">
        <f t="shared" si="2"/>
        <v>58</v>
      </c>
      <c r="Q10" s="544">
        <f t="shared" si="3"/>
        <v>47</v>
      </c>
      <c r="R10" s="546">
        <f t="shared" si="16"/>
        <v>29</v>
      </c>
      <c r="S10" s="528">
        <f t="shared" si="4"/>
        <v>7</v>
      </c>
      <c r="T10" s="535"/>
      <c r="U10" s="357">
        <v>12</v>
      </c>
      <c r="V10" s="357">
        <v>1</v>
      </c>
      <c r="W10" s="357">
        <v>7</v>
      </c>
      <c r="X10" s="357">
        <v>2</v>
      </c>
      <c r="Z10" s="195" t="s">
        <v>91</v>
      </c>
      <c r="AA10" s="536">
        <v>16</v>
      </c>
      <c r="AB10" s="547">
        <v>5</v>
      </c>
      <c r="AC10" s="538">
        <v>23</v>
      </c>
      <c r="AD10" s="505">
        <v>1</v>
      </c>
      <c r="AE10" s="494"/>
      <c r="AF10" s="539"/>
      <c r="AG10" s="540"/>
      <c r="AH10" s="505">
        <v>1</v>
      </c>
      <c r="AI10" s="494"/>
      <c r="AJ10" s="505">
        <v>7</v>
      </c>
      <c r="AK10" s="494"/>
      <c r="AL10" s="505">
        <v>5</v>
      </c>
      <c r="AM10" s="548">
        <v>1</v>
      </c>
      <c r="AN10" s="542">
        <f t="shared" si="17"/>
        <v>59</v>
      </c>
      <c r="AO10" s="543">
        <v>16</v>
      </c>
      <c r="AP10" s="543">
        <v>5</v>
      </c>
      <c r="AQ10" s="543">
        <v>23</v>
      </c>
      <c r="AR10" s="543">
        <v>1</v>
      </c>
      <c r="AV10" s="543">
        <v>1</v>
      </c>
      <c r="AX10" s="543">
        <v>7</v>
      </c>
      <c r="AZ10" s="543">
        <v>5</v>
      </c>
      <c r="BA10" s="543">
        <v>1</v>
      </c>
    </row>
    <row r="11" spans="1:53" ht="37.5" customHeight="1" x14ac:dyDescent="0.2">
      <c r="A11" s="101" t="s">
        <v>92</v>
      </c>
      <c r="B11" s="527">
        <f t="shared" si="1"/>
        <v>164</v>
      </c>
      <c r="C11" s="528">
        <f t="shared" si="1"/>
        <v>87</v>
      </c>
      <c r="D11" s="527">
        <f t="shared" si="18"/>
        <v>14</v>
      </c>
      <c r="E11" s="544">
        <f t="shared" si="5"/>
        <v>3</v>
      </c>
      <c r="F11" s="531">
        <f t="shared" si="6"/>
        <v>21</v>
      </c>
      <c r="G11" s="544">
        <f t="shared" si="7"/>
        <v>8</v>
      </c>
      <c r="H11" s="531">
        <f t="shared" si="8"/>
        <v>2</v>
      </c>
      <c r="I11" s="544">
        <f t="shared" si="9"/>
        <v>0</v>
      </c>
      <c r="J11" s="531">
        <f t="shared" si="10"/>
        <v>1</v>
      </c>
      <c r="K11" s="544">
        <f t="shared" si="11"/>
        <v>0</v>
      </c>
      <c r="L11" s="531">
        <f t="shared" si="12"/>
        <v>1</v>
      </c>
      <c r="M11" s="544">
        <f t="shared" si="13"/>
        <v>1</v>
      </c>
      <c r="N11" s="531">
        <f t="shared" si="14"/>
        <v>41</v>
      </c>
      <c r="O11" s="544">
        <f t="shared" si="15"/>
        <v>27</v>
      </c>
      <c r="P11" s="545">
        <f t="shared" si="2"/>
        <v>52</v>
      </c>
      <c r="Q11" s="544">
        <f t="shared" si="3"/>
        <v>35</v>
      </c>
      <c r="R11" s="546">
        <f t="shared" si="16"/>
        <v>32</v>
      </c>
      <c r="S11" s="528">
        <f t="shared" si="4"/>
        <v>13</v>
      </c>
      <c r="T11" s="535"/>
      <c r="U11" s="357">
        <v>13</v>
      </c>
      <c r="V11" s="357">
        <v>5</v>
      </c>
      <c r="W11" s="357">
        <v>15</v>
      </c>
      <c r="X11" s="357">
        <v>7</v>
      </c>
      <c r="Z11" s="195" t="s">
        <v>92</v>
      </c>
      <c r="AA11" s="536">
        <v>14</v>
      </c>
      <c r="AB11" s="547">
        <v>4</v>
      </c>
      <c r="AC11" s="538">
        <v>21</v>
      </c>
      <c r="AD11" s="505">
        <v>2</v>
      </c>
      <c r="AE11" s="505">
        <v>1</v>
      </c>
      <c r="AF11" s="536">
        <v>1</v>
      </c>
      <c r="AG11" s="540"/>
      <c r="AH11" s="494"/>
      <c r="AI11" s="494"/>
      <c r="AJ11" s="505">
        <v>4</v>
      </c>
      <c r="AK11" s="494"/>
      <c r="AL11" s="505">
        <v>2</v>
      </c>
      <c r="AM11" s="541"/>
      <c r="AN11" s="542">
        <f t="shared" si="17"/>
        <v>49</v>
      </c>
      <c r="AO11" s="543">
        <v>14</v>
      </c>
      <c r="AP11" s="543">
        <v>4</v>
      </c>
      <c r="AQ11" s="543">
        <v>21</v>
      </c>
      <c r="AR11" s="543">
        <v>2</v>
      </c>
      <c r="AS11" s="543">
        <v>1</v>
      </c>
      <c r="AT11" s="543">
        <v>1</v>
      </c>
      <c r="AX11" s="543">
        <v>4</v>
      </c>
      <c r="AZ11" s="543">
        <v>2</v>
      </c>
    </row>
    <row r="12" spans="1:53" ht="37.5" customHeight="1" x14ac:dyDescent="0.2">
      <c r="A12" s="101" t="s">
        <v>93</v>
      </c>
      <c r="B12" s="527">
        <f t="shared" si="1"/>
        <v>133</v>
      </c>
      <c r="C12" s="528">
        <f t="shared" si="1"/>
        <v>44</v>
      </c>
      <c r="D12" s="527">
        <f t="shared" si="18"/>
        <v>50</v>
      </c>
      <c r="E12" s="544">
        <f t="shared" si="5"/>
        <v>5</v>
      </c>
      <c r="F12" s="531">
        <f t="shared" si="6"/>
        <v>21</v>
      </c>
      <c r="G12" s="544">
        <f t="shared" si="7"/>
        <v>6</v>
      </c>
      <c r="H12" s="531">
        <f t="shared" si="8"/>
        <v>4</v>
      </c>
      <c r="I12" s="544">
        <f t="shared" si="9"/>
        <v>2</v>
      </c>
      <c r="J12" s="531">
        <f t="shared" si="10"/>
        <v>0</v>
      </c>
      <c r="K12" s="544">
        <f t="shared" si="11"/>
        <v>0</v>
      </c>
      <c r="L12" s="531">
        <f t="shared" si="12"/>
        <v>1</v>
      </c>
      <c r="M12" s="544">
        <f t="shared" si="13"/>
        <v>0</v>
      </c>
      <c r="N12" s="531">
        <f t="shared" si="14"/>
        <v>17</v>
      </c>
      <c r="O12" s="544">
        <f t="shared" si="15"/>
        <v>10</v>
      </c>
      <c r="P12" s="545">
        <f t="shared" si="2"/>
        <v>28</v>
      </c>
      <c r="Q12" s="544">
        <f t="shared" si="3"/>
        <v>19</v>
      </c>
      <c r="R12" s="546">
        <f t="shared" si="16"/>
        <v>12</v>
      </c>
      <c r="S12" s="528">
        <f t="shared" si="4"/>
        <v>2</v>
      </c>
      <c r="T12" s="535"/>
      <c r="U12" s="357">
        <v>2</v>
      </c>
      <c r="V12" s="357">
        <v>1</v>
      </c>
      <c r="W12" s="357">
        <v>7</v>
      </c>
      <c r="X12" s="357">
        <v>4</v>
      </c>
      <c r="Z12" s="195" t="s">
        <v>93</v>
      </c>
      <c r="AA12" s="536">
        <v>50</v>
      </c>
      <c r="AB12" s="547">
        <v>1</v>
      </c>
      <c r="AC12" s="538">
        <v>21</v>
      </c>
      <c r="AD12" s="505">
        <v>4</v>
      </c>
      <c r="AE12" s="494"/>
      <c r="AF12" s="536">
        <v>1</v>
      </c>
      <c r="AG12" s="540"/>
      <c r="AH12" s="494"/>
      <c r="AI12" s="494"/>
      <c r="AJ12" s="505">
        <v>5</v>
      </c>
      <c r="AK12" s="494"/>
      <c r="AL12" s="505">
        <v>1</v>
      </c>
      <c r="AM12" s="541"/>
      <c r="AN12" s="542">
        <f t="shared" si="17"/>
        <v>83</v>
      </c>
      <c r="AO12" s="543">
        <v>50</v>
      </c>
      <c r="AP12" s="543">
        <v>1</v>
      </c>
      <c r="AQ12" s="543">
        <v>21</v>
      </c>
      <c r="AR12" s="543">
        <v>4</v>
      </c>
      <c r="AT12" s="543">
        <v>1</v>
      </c>
      <c r="AX12" s="543">
        <v>5</v>
      </c>
      <c r="AZ12" s="543">
        <v>1</v>
      </c>
    </row>
    <row r="13" spans="1:53" ht="37.5" customHeight="1" x14ac:dyDescent="0.2">
      <c r="A13" s="101" t="s">
        <v>94</v>
      </c>
      <c r="B13" s="527">
        <f t="shared" si="1"/>
        <v>90</v>
      </c>
      <c r="C13" s="528">
        <f t="shared" si="1"/>
        <v>45</v>
      </c>
      <c r="D13" s="527">
        <f t="shared" si="18"/>
        <v>26</v>
      </c>
      <c r="E13" s="544">
        <f t="shared" si="5"/>
        <v>4</v>
      </c>
      <c r="F13" s="531">
        <f t="shared" si="6"/>
        <v>9</v>
      </c>
      <c r="G13" s="544">
        <f t="shared" si="7"/>
        <v>4</v>
      </c>
      <c r="H13" s="531">
        <f t="shared" si="8"/>
        <v>1</v>
      </c>
      <c r="I13" s="544">
        <f t="shared" si="9"/>
        <v>0</v>
      </c>
      <c r="J13" s="531">
        <f t="shared" si="10"/>
        <v>1</v>
      </c>
      <c r="K13" s="544">
        <f t="shared" si="11"/>
        <v>0</v>
      </c>
      <c r="L13" s="531">
        <f t="shared" si="12"/>
        <v>1</v>
      </c>
      <c r="M13" s="544">
        <f t="shared" si="13"/>
        <v>1</v>
      </c>
      <c r="N13" s="531">
        <f t="shared" si="14"/>
        <v>14</v>
      </c>
      <c r="O13" s="544">
        <f t="shared" si="15"/>
        <v>8</v>
      </c>
      <c r="P13" s="545">
        <f t="shared" si="2"/>
        <v>23</v>
      </c>
      <c r="Q13" s="544">
        <f t="shared" si="3"/>
        <v>20</v>
      </c>
      <c r="R13" s="546">
        <f t="shared" si="16"/>
        <v>15</v>
      </c>
      <c r="S13" s="528">
        <f t="shared" si="4"/>
        <v>8</v>
      </c>
      <c r="T13" s="535"/>
      <c r="U13" s="357">
        <v>12</v>
      </c>
      <c r="V13" s="357">
        <v>2</v>
      </c>
      <c r="W13" s="357">
        <v>6</v>
      </c>
      <c r="X13" s="357">
        <v>5</v>
      </c>
      <c r="Z13" s="195" t="s">
        <v>94</v>
      </c>
      <c r="AA13" s="536">
        <v>26</v>
      </c>
      <c r="AB13" s="547">
        <v>2</v>
      </c>
      <c r="AC13" s="538">
        <v>9</v>
      </c>
      <c r="AD13" s="505">
        <v>1</v>
      </c>
      <c r="AE13" s="505">
        <v>1</v>
      </c>
      <c r="AF13" s="536">
        <v>1</v>
      </c>
      <c r="AG13" s="549">
        <v>1</v>
      </c>
      <c r="AH13" s="505">
        <v>1</v>
      </c>
      <c r="AI13" s="494"/>
      <c r="AJ13" s="494"/>
      <c r="AK13" s="494"/>
      <c r="AL13" s="494"/>
      <c r="AM13" s="541"/>
      <c r="AN13" s="542">
        <f t="shared" si="17"/>
        <v>42</v>
      </c>
      <c r="AO13" s="543">
        <v>26</v>
      </c>
      <c r="AP13" s="543">
        <v>2</v>
      </c>
      <c r="AQ13" s="543">
        <v>9</v>
      </c>
      <c r="AR13" s="543">
        <v>1</v>
      </c>
      <c r="AS13" s="543">
        <v>1</v>
      </c>
      <c r="AT13" s="543">
        <v>1</v>
      </c>
      <c r="AU13" s="543">
        <v>1</v>
      </c>
      <c r="AV13" s="543">
        <v>1</v>
      </c>
    </row>
    <row r="14" spans="1:53" ht="37.5" customHeight="1" x14ac:dyDescent="0.2">
      <c r="A14" s="101" t="s">
        <v>95</v>
      </c>
      <c r="B14" s="527">
        <f t="shared" si="1"/>
        <v>119</v>
      </c>
      <c r="C14" s="528">
        <f t="shared" si="1"/>
        <v>55</v>
      </c>
      <c r="D14" s="527">
        <f t="shared" si="18"/>
        <v>13</v>
      </c>
      <c r="E14" s="544">
        <f t="shared" si="5"/>
        <v>5</v>
      </c>
      <c r="F14" s="531">
        <f t="shared" si="6"/>
        <v>21</v>
      </c>
      <c r="G14" s="544">
        <f t="shared" si="7"/>
        <v>9</v>
      </c>
      <c r="H14" s="531">
        <f t="shared" si="8"/>
        <v>6</v>
      </c>
      <c r="I14" s="544">
        <f t="shared" si="9"/>
        <v>4</v>
      </c>
      <c r="J14" s="531">
        <f t="shared" si="10"/>
        <v>3</v>
      </c>
      <c r="K14" s="544">
        <f t="shared" si="11"/>
        <v>0</v>
      </c>
      <c r="L14" s="531">
        <f t="shared" si="12"/>
        <v>1</v>
      </c>
      <c r="M14" s="544">
        <f t="shared" si="13"/>
        <v>1</v>
      </c>
      <c r="N14" s="531">
        <f t="shared" si="14"/>
        <v>25</v>
      </c>
      <c r="O14" s="544">
        <f t="shared" si="15"/>
        <v>12</v>
      </c>
      <c r="P14" s="545">
        <f t="shared" si="2"/>
        <v>22</v>
      </c>
      <c r="Q14" s="544">
        <f t="shared" si="3"/>
        <v>17</v>
      </c>
      <c r="R14" s="546">
        <f t="shared" si="16"/>
        <v>28</v>
      </c>
      <c r="S14" s="528">
        <f t="shared" si="4"/>
        <v>7</v>
      </c>
      <c r="T14" s="535"/>
      <c r="U14" s="357">
        <v>28</v>
      </c>
      <c r="V14" s="357">
        <v>9</v>
      </c>
      <c r="W14" s="357">
        <v>7</v>
      </c>
      <c r="X14" s="357">
        <v>4</v>
      </c>
      <c r="Z14" s="195" t="s">
        <v>95</v>
      </c>
      <c r="AA14" s="536">
        <v>13</v>
      </c>
      <c r="AB14" s="547">
        <v>4</v>
      </c>
      <c r="AC14" s="538">
        <v>21</v>
      </c>
      <c r="AD14" s="505">
        <v>6</v>
      </c>
      <c r="AE14" s="505">
        <v>3</v>
      </c>
      <c r="AF14" s="536">
        <v>1</v>
      </c>
      <c r="AG14" s="540"/>
      <c r="AH14" s="505">
        <v>1</v>
      </c>
      <c r="AI14" s="494"/>
      <c r="AJ14" s="505">
        <v>4</v>
      </c>
      <c r="AK14" s="505">
        <v>1</v>
      </c>
      <c r="AL14" s="505">
        <v>3</v>
      </c>
      <c r="AM14" s="541"/>
      <c r="AN14" s="542">
        <f t="shared" si="17"/>
        <v>57</v>
      </c>
      <c r="AO14" s="543">
        <v>13</v>
      </c>
      <c r="AP14" s="543">
        <v>4</v>
      </c>
      <c r="AQ14" s="543">
        <v>21</v>
      </c>
      <c r="AR14" s="543">
        <v>6</v>
      </c>
      <c r="AS14" s="543">
        <v>3</v>
      </c>
      <c r="AT14" s="543">
        <v>1</v>
      </c>
      <c r="AV14" s="543">
        <v>1</v>
      </c>
      <c r="AX14" s="543">
        <v>4</v>
      </c>
      <c r="AY14" s="543">
        <v>1</v>
      </c>
      <c r="AZ14" s="543">
        <v>3</v>
      </c>
    </row>
    <row r="15" spans="1:53" ht="37.5" customHeight="1" x14ac:dyDescent="0.2">
      <c r="A15" s="102" t="s">
        <v>486</v>
      </c>
      <c r="B15" s="550">
        <f t="shared" si="1"/>
        <v>148</v>
      </c>
      <c r="C15" s="551">
        <f t="shared" si="1"/>
        <v>45</v>
      </c>
      <c r="D15" s="550">
        <f t="shared" si="18"/>
        <v>65</v>
      </c>
      <c r="E15" s="552">
        <f t="shared" si="5"/>
        <v>17</v>
      </c>
      <c r="F15" s="553">
        <f t="shared" si="6"/>
        <v>2</v>
      </c>
      <c r="G15" s="554">
        <f t="shared" si="7"/>
        <v>1</v>
      </c>
      <c r="H15" s="553">
        <f t="shared" si="8"/>
        <v>3</v>
      </c>
      <c r="I15" s="554">
        <f t="shared" si="9"/>
        <v>0</v>
      </c>
      <c r="J15" s="553">
        <f t="shared" si="10"/>
        <v>0</v>
      </c>
      <c r="K15" s="554">
        <f t="shared" si="11"/>
        <v>0</v>
      </c>
      <c r="L15" s="553">
        <f t="shared" si="12"/>
        <v>18</v>
      </c>
      <c r="M15" s="554">
        <f t="shared" si="13"/>
        <v>7</v>
      </c>
      <c r="N15" s="553">
        <f t="shared" si="14"/>
        <v>9</v>
      </c>
      <c r="O15" s="554">
        <f t="shared" si="15"/>
        <v>5</v>
      </c>
      <c r="P15" s="555">
        <f t="shared" si="2"/>
        <v>18</v>
      </c>
      <c r="Q15" s="554">
        <f t="shared" si="3"/>
        <v>10</v>
      </c>
      <c r="R15" s="556">
        <f t="shared" si="16"/>
        <v>33</v>
      </c>
      <c r="S15" s="551">
        <f t="shared" si="4"/>
        <v>5</v>
      </c>
      <c r="T15" s="535"/>
      <c r="U15" s="357">
        <v>11</v>
      </c>
      <c r="V15" s="357">
        <v>2</v>
      </c>
      <c r="W15" s="357">
        <v>9</v>
      </c>
      <c r="X15" s="357">
        <v>3</v>
      </c>
      <c r="Z15" s="195" t="s">
        <v>96</v>
      </c>
      <c r="AA15" s="536">
        <v>65</v>
      </c>
      <c r="AB15" s="547">
        <v>5</v>
      </c>
      <c r="AC15" s="538">
        <v>2</v>
      </c>
      <c r="AD15" s="505">
        <v>3</v>
      </c>
      <c r="AE15" s="494"/>
      <c r="AF15" s="536">
        <v>18</v>
      </c>
      <c r="AG15" s="540"/>
      <c r="AH15" s="494"/>
      <c r="AI15" s="494"/>
      <c r="AJ15" s="505">
        <v>5</v>
      </c>
      <c r="AK15" s="505">
        <v>1</v>
      </c>
      <c r="AL15" s="505">
        <v>7</v>
      </c>
      <c r="AM15" s="548">
        <v>3</v>
      </c>
      <c r="AN15" s="542">
        <f t="shared" si="17"/>
        <v>109</v>
      </c>
      <c r="AO15" s="543">
        <v>65</v>
      </c>
      <c r="AP15" s="543">
        <v>5</v>
      </c>
      <c r="AQ15" s="543">
        <v>2</v>
      </c>
      <c r="AR15" s="543">
        <v>3</v>
      </c>
      <c r="AT15" s="543">
        <v>18</v>
      </c>
      <c r="AX15" s="543">
        <v>5</v>
      </c>
      <c r="AY15" s="543">
        <v>1</v>
      </c>
      <c r="AZ15" s="543">
        <v>7</v>
      </c>
      <c r="BA15" s="543">
        <v>3</v>
      </c>
    </row>
    <row r="16" spans="1:53" ht="21" customHeight="1" x14ac:dyDescent="0.2">
      <c r="A16" s="97" t="s">
        <v>15</v>
      </c>
      <c r="B16" s="516"/>
      <c r="C16" s="557"/>
      <c r="D16" s="516"/>
      <c r="E16" s="516"/>
      <c r="F16" s="557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6"/>
      <c r="T16" s="516"/>
      <c r="Z16" s="243" t="s">
        <v>55</v>
      </c>
      <c r="AA16" s="539">
        <f>SUM(AA5:AA15)</f>
        <v>275</v>
      </c>
      <c r="AB16" s="558">
        <f t="shared" ref="AB16:AM16" si="19">SUM(AB5:AB15)</f>
        <v>32</v>
      </c>
      <c r="AC16" s="542">
        <f t="shared" si="19"/>
        <v>216</v>
      </c>
      <c r="AD16" s="494">
        <f t="shared" si="19"/>
        <v>67</v>
      </c>
      <c r="AE16" s="494">
        <f t="shared" si="19"/>
        <v>15</v>
      </c>
      <c r="AF16" s="539">
        <f t="shared" si="19"/>
        <v>33</v>
      </c>
      <c r="AG16" s="559">
        <f t="shared" si="19"/>
        <v>1</v>
      </c>
      <c r="AH16" s="560">
        <f t="shared" si="19"/>
        <v>5</v>
      </c>
      <c r="AI16" s="560">
        <f t="shared" si="19"/>
        <v>0</v>
      </c>
      <c r="AJ16" s="560">
        <f t="shared" si="19"/>
        <v>58</v>
      </c>
      <c r="AK16" s="560">
        <f t="shared" si="19"/>
        <v>2</v>
      </c>
      <c r="AL16" s="560">
        <f t="shared" si="19"/>
        <v>25</v>
      </c>
      <c r="AM16" s="561">
        <f t="shared" si="19"/>
        <v>7</v>
      </c>
      <c r="AN16" s="542">
        <f t="shared" si="17"/>
        <v>736</v>
      </c>
    </row>
    <row r="17" spans="1:39" ht="21" customHeight="1" x14ac:dyDescent="0.2">
      <c r="A17" s="97" t="s">
        <v>138</v>
      </c>
      <c r="B17" s="516"/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98" t="s">
        <v>99</v>
      </c>
      <c r="T17" s="517"/>
      <c r="U17" s="116">
        <f>SUM(U5:U16)</f>
        <v>122</v>
      </c>
      <c r="V17" s="116">
        <f>SUM(V5:V16)</f>
        <v>36</v>
      </c>
      <c r="W17" s="116">
        <f>SUM(W5:W16)</f>
        <v>107</v>
      </c>
      <c r="X17" s="116">
        <f>SUM(X5:X16)</f>
        <v>60</v>
      </c>
      <c r="AB17" s="229" t="s">
        <v>27</v>
      </c>
      <c r="AG17" s="229" t="s">
        <v>27</v>
      </c>
      <c r="AH17" s="229" t="s">
        <v>27</v>
      </c>
      <c r="AI17" s="229" t="s">
        <v>27</v>
      </c>
      <c r="AJ17" s="229" t="s">
        <v>27</v>
      </c>
      <c r="AK17" s="229" t="s">
        <v>27</v>
      </c>
      <c r="AL17" s="229" t="s">
        <v>27</v>
      </c>
      <c r="AM17" s="229" t="s">
        <v>27</v>
      </c>
    </row>
    <row r="18" spans="1:39" ht="90.75" customHeight="1" x14ac:dyDescent="0.2">
      <c r="A18" s="99" t="s">
        <v>42</v>
      </c>
      <c r="B18" s="855" t="s">
        <v>75</v>
      </c>
      <c r="C18" s="855"/>
      <c r="D18" s="852" t="s">
        <v>132</v>
      </c>
      <c r="E18" s="853"/>
      <c r="F18" s="862" t="s">
        <v>118</v>
      </c>
      <c r="G18" s="860"/>
      <c r="H18" s="861" t="s">
        <v>133</v>
      </c>
      <c r="I18" s="861"/>
      <c r="J18" s="854" t="s">
        <v>134</v>
      </c>
      <c r="K18" s="856"/>
      <c r="L18" s="852" t="s">
        <v>135</v>
      </c>
      <c r="M18" s="853"/>
      <c r="N18" s="854" t="s">
        <v>136</v>
      </c>
      <c r="O18" s="856"/>
      <c r="P18" s="852" t="s">
        <v>137</v>
      </c>
      <c r="Q18" s="853"/>
      <c r="R18" s="854" t="s">
        <v>76</v>
      </c>
      <c r="S18" s="855"/>
      <c r="T18" s="562"/>
      <c r="Z18" s="237" t="s">
        <v>541</v>
      </c>
    </row>
    <row r="19" spans="1:39" ht="39.75" customHeight="1" x14ac:dyDescent="0.2">
      <c r="A19" s="100" t="s">
        <v>78</v>
      </c>
      <c r="B19" s="520">
        <f>SUM(B20:B31)</f>
        <v>1534</v>
      </c>
      <c r="C19" s="521">
        <f>E19+G19+I19+K19+M19+O19+Q19+S19</f>
        <v>710</v>
      </c>
      <c r="D19" s="522">
        <f t="shared" ref="D19:S19" si="20">SUM(D20:D31)</f>
        <v>275</v>
      </c>
      <c r="E19" s="523">
        <f t="shared" si="20"/>
        <v>69</v>
      </c>
      <c r="F19" s="524">
        <f t="shared" si="20"/>
        <v>216</v>
      </c>
      <c r="G19" s="523">
        <f t="shared" si="20"/>
        <v>74</v>
      </c>
      <c r="H19" s="524">
        <f t="shared" si="20"/>
        <v>67</v>
      </c>
      <c r="I19" s="523">
        <f t="shared" si="20"/>
        <v>14</v>
      </c>
      <c r="J19" s="524">
        <f t="shared" si="20"/>
        <v>15</v>
      </c>
      <c r="K19" s="523">
        <f t="shared" si="20"/>
        <v>1</v>
      </c>
      <c r="L19" s="524">
        <f>SUM(L20:L31)</f>
        <v>33</v>
      </c>
      <c r="M19" s="523">
        <f t="shared" si="20"/>
        <v>15</v>
      </c>
      <c r="N19" s="524">
        <f t="shared" si="20"/>
        <v>285</v>
      </c>
      <c r="O19" s="523">
        <f t="shared" si="20"/>
        <v>180</v>
      </c>
      <c r="P19" s="524">
        <f t="shared" si="20"/>
        <v>391</v>
      </c>
      <c r="Q19" s="523">
        <f t="shared" si="20"/>
        <v>285</v>
      </c>
      <c r="R19" s="524">
        <f t="shared" si="20"/>
        <v>252</v>
      </c>
      <c r="S19" s="521">
        <f t="shared" si="20"/>
        <v>72</v>
      </c>
      <c r="T19" s="563">
        <f>D19+F19+H19+J19+L19+N19+P19+R19</f>
        <v>1534</v>
      </c>
      <c r="U19" s="226" t="s">
        <v>49</v>
      </c>
      <c r="V19" s="226" t="s">
        <v>50</v>
      </c>
      <c r="W19" s="226" t="s">
        <v>51</v>
      </c>
      <c r="X19" s="226" t="s">
        <v>52</v>
      </c>
      <c r="Z19" s="564"/>
      <c r="AA19" s="227" t="s">
        <v>542</v>
      </c>
      <c r="AB19" s="248" t="s">
        <v>543</v>
      </c>
      <c r="AC19" s="249" t="s">
        <v>544</v>
      </c>
      <c r="AD19" s="249" t="s">
        <v>545</v>
      </c>
      <c r="AE19" s="260" t="s">
        <v>546</v>
      </c>
      <c r="AF19" s="250" t="s">
        <v>547</v>
      </c>
      <c r="AG19" s="251" t="s">
        <v>548</v>
      </c>
      <c r="AH19" s="252" t="s">
        <v>549</v>
      </c>
      <c r="AI19" s="242" t="s">
        <v>55</v>
      </c>
      <c r="AJ19" s="1" t="s">
        <v>447</v>
      </c>
    </row>
    <row r="20" spans="1:39" ht="33" customHeight="1" x14ac:dyDescent="0.2">
      <c r="A20" s="103" t="s">
        <v>139</v>
      </c>
      <c r="B20" s="527">
        <f t="shared" ref="B20:C31" si="21">D20+F20+H20+J20+L20+N20+P20+R20</f>
        <v>94</v>
      </c>
      <c r="C20" s="528">
        <f t="shared" si="21"/>
        <v>54</v>
      </c>
      <c r="D20" s="565">
        <f>B35</f>
        <v>2</v>
      </c>
      <c r="E20" s="529">
        <f>B68</f>
        <v>1</v>
      </c>
      <c r="F20" s="530">
        <f>D35</f>
        <v>18</v>
      </c>
      <c r="G20" s="529">
        <f>D68</f>
        <v>8</v>
      </c>
      <c r="H20" s="530">
        <f>E35</f>
        <v>3</v>
      </c>
      <c r="I20" s="529">
        <f>E68</f>
        <v>0</v>
      </c>
      <c r="J20" s="530">
        <f>F35</f>
        <v>0</v>
      </c>
      <c r="K20" s="529">
        <f>F68</f>
        <v>0</v>
      </c>
      <c r="L20" s="530">
        <f>G35</f>
        <v>0</v>
      </c>
      <c r="M20" s="529">
        <f>G68</f>
        <v>0</v>
      </c>
      <c r="N20" s="530">
        <f>B51</f>
        <v>37</v>
      </c>
      <c r="O20" s="529">
        <f>B84</f>
        <v>22</v>
      </c>
      <c r="P20" s="530">
        <f>F51</f>
        <v>22</v>
      </c>
      <c r="Q20" s="529">
        <f>F84</f>
        <v>19</v>
      </c>
      <c r="R20" s="533">
        <f>C35+H35+I35+J35+K35+L35+M35+N35+C51+D51+E51+G51+H51+I51</f>
        <v>12</v>
      </c>
      <c r="S20" s="534">
        <f>C68+H68+I68+J68+K68+L68+M68+N68+C84+D84+E84+G84+H84+I84</f>
        <v>4</v>
      </c>
      <c r="T20" s="535"/>
      <c r="U20" s="357">
        <v>1</v>
      </c>
      <c r="V20" s="357">
        <v>1</v>
      </c>
      <c r="W20" s="357">
        <v>7</v>
      </c>
      <c r="X20" s="357">
        <v>5</v>
      </c>
      <c r="Z20" s="79" t="s">
        <v>101</v>
      </c>
      <c r="AA20" s="566">
        <v>28</v>
      </c>
      <c r="AB20" s="567"/>
      <c r="AC20" s="568"/>
      <c r="AD20" s="568"/>
      <c r="AE20" s="569">
        <v>33</v>
      </c>
      <c r="AF20" s="570">
        <v>3</v>
      </c>
      <c r="AG20" s="504"/>
      <c r="AH20" s="571">
        <v>1</v>
      </c>
      <c r="AI20" s="572">
        <f t="shared" ref="AI20:AI31" si="22">SUM(AA20:AH20)</f>
        <v>65</v>
      </c>
      <c r="AJ20" s="1" t="s">
        <v>550</v>
      </c>
    </row>
    <row r="21" spans="1:39" ht="33" customHeight="1" x14ac:dyDescent="0.2">
      <c r="A21" s="103" t="s">
        <v>108</v>
      </c>
      <c r="B21" s="527">
        <f t="shared" si="21"/>
        <v>84</v>
      </c>
      <c r="C21" s="528">
        <f t="shared" si="21"/>
        <v>55</v>
      </c>
      <c r="D21" s="527">
        <f t="shared" ref="D21:D31" si="23">B36</f>
        <v>3</v>
      </c>
      <c r="E21" s="544">
        <f t="shared" ref="E21:E31" si="24">B69</f>
        <v>2</v>
      </c>
      <c r="F21" s="531">
        <f t="shared" ref="F21:F31" si="25">D36</f>
        <v>16</v>
      </c>
      <c r="G21" s="544">
        <f t="shared" ref="G21:G31" si="26">D69</f>
        <v>5</v>
      </c>
      <c r="H21" s="531">
        <f t="shared" ref="H21:H31" si="27">E36</f>
        <v>1</v>
      </c>
      <c r="I21" s="544">
        <f t="shared" ref="I21:I31" si="28">E69</f>
        <v>0</v>
      </c>
      <c r="J21" s="531">
        <f t="shared" ref="J21:J31" si="29">F36</f>
        <v>1</v>
      </c>
      <c r="K21" s="544">
        <f t="shared" ref="K21:K31" si="30">F69</f>
        <v>0</v>
      </c>
      <c r="L21" s="531">
        <f t="shared" ref="L21:L31" si="31">G36</f>
        <v>2</v>
      </c>
      <c r="M21" s="544">
        <f t="shared" ref="M21:M31" si="32">G69</f>
        <v>2</v>
      </c>
      <c r="N21" s="531">
        <f t="shared" ref="N21:N31" si="33">B52</f>
        <v>19</v>
      </c>
      <c r="O21" s="544">
        <f t="shared" ref="O21:O31" si="34">B85</f>
        <v>14</v>
      </c>
      <c r="P21" s="531">
        <f t="shared" ref="P21:P31" si="35">F52</f>
        <v>35</v>
      </c>
      <c r="Q21" s="544">
        <f t="shared" ref="Q21:Q31" si="36">F85</f>
        <v>28</v>
      </c>
      <c r="R21" s="546">
        <f t="shared" ref="R21:R31" si="37">C36+H36+I36+J36+K36+L36+M36+N36+C52+D52+E52+G52+H52+I52</f>
        <v>7</v>
      </c>
      <c r="S21" s="528">
        <f t="shared" ref="S21:S31" si="38">C69+H69+I69+J69+K69+L69+M69+N69+C85+D85+E85+G85+H85+I85</f>
        <v>4</v>
      </c>
      <c r="T21" s="535"/>
      <c r="U21" s="357">
        <v>0</v>
      </c>
      <c r="V21" s="357">
        <v>0</v>
      </c>
      <c r="W21" s="357">
        <v>4</v>
      </c>
      <c r="X21" s="357">
        <v>3</v>
      </c>
      <c r="Z21" s="79" t="s">
        <v>87</v>
      </c>
      <c r="AA21" s="566">
        <v>28</v>
      </c>
      <c r="AB21" s="570">
        <v>3</v>
      </c>
      <c r="AC21" s="571">
        <v>2</v>
      </c>
      <c r="AD21" s="568"/>
      <c r="AE21" s="569">
        <v>26</v>
      </c>
      <c r="AF21" s="570">
        <v>7</v>
      </c>
      <c r="AG21" s="357">
        <v>1</v>
      </c>
      <c r="AH21" s="568"/>
      <c r="AI21" s="572">
        <f t="shared" si="22"/>
        <v>67</v>
      </c>
      <c r="AJ21" s="1" t="s">
        <v>551</v>
      </c>
    </row>
    <row r="22" spans="1:39" ht="33" customHeight="1" x14ac:dyDescent="0.2">
      <c r="A22" s="103" t="s">
        <v>487</v>
      </c>
      <c r="B22" s="527">
        <f t="shared" si="21"/>
        <v>95</v>
      </c>
      <c r="C22" s="528">
        <f t="shared" si="21"/>
        <v>51</v>
      </c>
      <c r="D22" s="527">
        <f t="shared" si="23"/>
        <v>5</v>
      </c>
      <c r="E22" s="544">
        <f t="shared" si="24"/>
        <v>2</v>
      </c>
      <c r="F22" s="531">
        <f t="shared" si="25"/>
        <v>21</v>
      </c>
      <c r="G22" s="544">
        <f t="shared" si="26"/>
        <v>11</v>
      </c>
      <c r="H22" s="531">
        <f t="shared" si="27"/>
        <v>2</v>
      </c>
      <c r="I22" s="544">
        <f t="shared" si="28"/>
        <v>0</v>
      </c>
      <c r="J22" s="531">
        <f t="shared" si="29"/>
        <v>1</v>
      </c>
      <c r="K22" s="544">
        <f t="shared" si="30"/>
        <v>0</v>
      </c>
      <c r="L22" s="531">
        <f t="shared" si="31"/>
        <v>1</v>
      </c>
      <c r="M22" s="544">
        <f t="shared" si="32"/>
        <v>0</v>
      </c>
      <c r="N22" s="531">
        <f t="shared" si="33"/>
        <v>25</v>
      </c>
      <c r="O22" s="544">
        <f t="shared" si="34"/>
        <v>13</v>
      </c>
      <c r="P22" s="531">
        <f t="shared" si="35"/>
        <v>30</v>
      </c>
      <c r="Q22" s="544">
        <f t="shared" si="36"/>
        <v>23</v>
      </c>
      <c r="R22" s="546">
        <f t="shared" si="37"/>
        <v>10</v>
      </c>
      <c r="S22" s="528">
        <f t="shared" si="38"/>
        <v>2</v>
      </c>
      <c r="T22" s="535"/>
      <c r="U22" s="357">
        <v>6</v>
      </c>
      <c r="V22" s="357">
        <v>2</v>
      </c>
      <c r="W22" s="357">
        <v>10</v>
      </c>
      <c r="X22" s="357">
        <v>10</v>
      </c>
      <c r="Z22" s="79" t="s">
        <v>88</v>
      </c>
      <c r="AA22" s="566">
        <v>28</v>
      </c>
      <c r="AB22" s="570">
        <v>2</v>
      </c>
      <c r="AC22" s="568"/>
      <c r="AD22" s="568"/>
      <c r="AE22" s="569">
        <v>40</v>
      </c>
      <c r="AF22" s="570">
        <v>5</v>
      </c>
      <c r="AG22" s="357">
        <v>3</v>
      </c>
      <c r="AH22" s="568"/>
      <c r="AI22" s="572">
        <f t="shared" si="22"/>
        <v>78</v>
      </c>
      <c r="AJ22" s="1" t="s">
        <v>552</v>
      </c>
    </row>
    <row r="23" spans="1:39" ht="33" customHeight="1" x14ac:dyDescent="0.2">
      <c r="A23" s="103" t="s">
        <v>109</v>
      </c>
      <c r="B23" s="527">
        <f t="shared" si="21"/>
        <v>113</v>
      </c>
      <c r="C23" s="528">
        <f t="shared" si="21"/>
        <v>53</v>
      </c>
      <c r="D23" s="527">
        <f t="shared" si="23"/>
        <v>6</v>
      </c>
      <c r="E23" s="544">
        <f t="shared" si="24"/>
        <v>3</v>
      </c>
      <c r="F23" s="531">
        <f t="shared" si="25"/>
        <v>17</v>
      </c>
      <c r="G23" s="544">
        <f t="shared" si="26"/>
        <v>4</v>
      </c>
      <c r="H23" s="531">
        <f t="shared" si="27"/>
        <v>4</v>
      </c>
      <c r="I23" s="544">
        <f t="shared" si="28"/>
        <v>0</v>
      </c>
      <c r="J23" s="531">
        <f t="shared" si="29"/>
        <v>1</v>
      </c>
      <c r="K23" s="544">
        <f t="shared" si="30"/>
        <v>0</v>
      </c>
      <c r="L23" s="531">
        <f t="shared" si="31"/>
        <v>2</v>
      </c>
      <c r="M23" s="544">
        <f t="shared" si="32"/>
        <v>1</v>
      </c>
      <c r="N23" s="531">
        <f t="shared" si="33"/>
        <v>29</v>
      </c>
      <c r="O23" s="544">
        <f t="shared" si="34"/>
        <v>14</v>
      </c>
      <c r="P23" s="531">
        <f t="shared" si="35"/>
        <v>38</v>
      </c>
      <c r="Q23" s="544">
        <f t="shared" si="36"/>
        <v>25</v>
      </c>
      <c r="R23" s="546">
        <f t="shared" si="37"/>
        <v>16</v>
      </c>
      <c r="S23" s="528">
        <f t="shared" si="38"/>
        <v>6</v>
      </c>
      <c r="T23" s="535"/>
      <c r="U23" s="357">
        <v>9</v>
      </c>
      <c r="V23" s="357">
        <v>8</v>
      </c>
      <c r="W23" s="357">
        <v>11</v>
      </c>
      <c r="X23" s="357">
        <v>7</v>
      </c>
      <c r="Z23" s="79" t="s">
        <v>89</v>
      </c>
      <c r="AA23" s="566">
        <v>17</v>
      </c>
      <c r="AB23" s="570">
        <v>2</v>
      </c>
      <c r="AC23" s="571">
        <v>1</v>
      </c>
      <c r="AD23" s="568"/>
      <c r="AE23" s="569">
        <v>39</v>
      </c>
      <c r="AF23" s="570">
        <v>3</v>
      </c>
      <c r="AG23" s="504"/>
      <c r="AH23" s="568"/>
      <c r="AI23" s="572">
        <f t="shared" si="22"/>
        <v>62</v>
      </c>
      <c r="AJ23" s="1" t="s">
        <v>553</v>
      </c>
    </row>
    <row r="24" spans="1:39" ht="33" customHeight="1" x14ac:dyDescent="0.2">
      <c r="A24" s="103" t="s">
        <v>110</v>
      </c>
      <c r="B24" s="527">
        <f t="shared" si="21"/>
        <v>128</v>
      </c>
      <c r="C24" s="528">
        <f t="shared" si="21"/>
        <v>56</v>
      </c>
      <c r="D24" s="527">
        <f t="shared" si="23"/>
        <v>9</v>
      </c>
      <c r="E24" s="544">
        <f t="shared" si="24"/>
        <v>2</v>
      </c>
      <c r="F24" s="531">
        <f t="shared" si="25"/>
        <v>24</v>
      </c>
      <c r="G24" s="544">
        <f t="shared" si="26"/>
        <v>4</v>
      </c>
      <c r="H24" s="531">
        <f t="shared" si="27"/>
        <v>5</v>
      </c>
      <c r="I24" s="544">
        <f t="shared" si="28"/>
        <v>3</v>
      </c>
      <c r="J24" s="531">
        <f t="shared" si="29"/>
        <v>3</v>
      </c>
      <c r="K24" s="544">
        <f t="shared" si="30"/>
        <v>0</v>
      </c>
      <c r="L24" s="531">
        <f t="shared" si="31"/>
        <v>3</v>
      </c>
      <c r="M24" s="544">
        <f t="shared" si="32"/>
        <v>1</v>
      </c>
      <c r="N24" s="531">
        <f t="shared" si="33"/>
        <v>14</v>
      </c>
      <c r="O24" s="544">
        <f t="shared" si="34"/>
        <v>11</v>
      </c>
      <c r="P24" s="531">
        <f t="shared" si="35"/>
        <v>46</v>
      </c>
      <c r="Q24" s="544">
        <f t="shared" si="36"/>
        <v>31</v>
      </c>
      <c r="R24" s="546">
        <f t="shared" si="37"/>
        <v>24</v>
      </c>
      <c r="S24" s="528">
        <f t="shared" si="38"/>
        <v>4</v>
      </c>
      <c r="T24" s="535"/>
      <c r="U24" s="357">
        <v>5</v>
      </c>
      <c r="V24" s="357">
        <v>1</v>
      </c>
      <c r="W24" s="357">
        <v>11</v>
      </c>
      <c r="X24" s="357">
        <v>8</v>
      </c>
      <c r="Z24" s="79" t="s">
        <v>90</v>
      </c>
      <c r="AA24" s="566">
        <v>28</v>
      </c>
      <c r="AB24" s="570">
        <v>1</v>
      </c>
      <c r="AC24" s="568"/>
      <c r="AD24" s="568"/>
      <c r="AE24" s="569">
        <v>52</v>
      </c>
      <c r="AF24" s="570">
        <v>6</v>
      </c>
      <c r="AG24" s="357">
        <v>7</v>
      </c>
      <c r="AH24" s="568"/>
      <c r="AI24" s="572">
        <f t="shared" si="22"/>
        <v>94</v>
      </c>
      <c r="AJ24" s="1" t="s">
        <v>554</v>
      </c>
    </row>
    <row r="25" spans="1:39" ht="33" customHeight="1" x14ac:dyDescent="0.2">
      <c r="A25" s="103" t="s">
        <v>111</v>
      </c>
      <c r="B25" s="527">
        <f t="shared" si="21"/>
        <v>105</v>
      </c>
      <c r="C25" s="528">
        <f t="shared" si="21"/>
        <v>50</v>
      </c>
      <c r="D25" s="527">
        <f t="shared" si="23"/>
        <v>24</v>
      </c>
      <c r="E25" s="544">
        <f t="shared" si="24"/>
        <v>4</v>
      </c>
      <c r="F25" s="531">
        <f t="shared" si="25"/>
        <v>13</v>
      </c>
      <c r="G25" s="544">
        <f t="shared" si="26"/>
        <v>3</v>
      </c>
      <c r="H25" s="531">
        <f t="shared" si="27"/>
        <v>3</v>
      </c>
      <c r="I25" s="544">
        <f t="shared" si="28"/>
        <v>1</v>
      </c>
      <c r="J25" s="531">
        <f t="shared" si="29"/>
        <v>1</v>
      </c>
      <c r="K25" s="544">
        <f t="shared" si="30"/>
        <v>1</v>
      </c>
      <c r="L25" s="531">
        <f t="shared" si="31"/>
        <v>1</v>
      </c>
      <c r="M25" s="544">
        <f t="shared" si="32"/>
        <v>0</v>
      </c>
      <c r="N25" s="531">
        <f t="shared" si="33"/>
        <v>12</v>
      </c>
      <c r="O25" s="544">
        <f t="shared" si="34"/>
        <v>9</v>
      </c>
      <c r="P25" s="531">
        <f t="shared" si="35"/>
        <v>28</v>
      </c>
      <c r="Q25" s="544">
        <f t="shared" si="36"/>
        <v>20</v>
      </c>
      <c r="R25" s="546">
        <f t="shared" si="37"/>
        <v>23</v>
      </c>
      <c r="S25" s="528">
        <f t="shared" si="38"/>
        <v>12</v>
      </c>
      <c r="T25" s="535"/>
      <c r="U25" s="357">
        <v>7</v>
      </c>
      <c r="V25" s="357">
        <v>2</v>
      </c>
      <c r="W25" s="357">
        <v>9</v>
      </c>
      <c r="X25" s="357">
        <v>3</v>
      </c>
      <c r="Z25" s="79" t="s">
        <v>91</v>
      </c>
      <c r="AA25" s="566">
        <v>50</v>
      </c>
      <c r="AB25" s="570">
        <v>5</v>
      </c>
      <c r="AC25" s="568"/>
      <c r="AD25" s="568"/>
      <c r="AE25" s="569">
        <v>58</v>
      </c>
      <c r="AF25" s="570">
        <v>3</v>
      </c>
      <c r="AG25" s="357">
        <v>2</v>
      </c>
      <c r="AH25" s="568"/>
      <c r="AI25" s="572">
        <f t="shared" si="22"/>
        <v>118</v>
      </c>
      <c r="AJ25" s="1" t="s">
        <v>555</v>
      </c>
    </row>
    <row r="26" spans="1:39" ht="33" customHeight="1" x14ac:dyDescent="0.2">
      <c r="A26" s="103" t="s">
        <v>112</v>
      </c>
      <c r="B26" s="527">
        <f t="shared" si="21"/>
        <v>189</v>
      </c>
      <c r="C26" s="528">
        <f t="shared" si="21"/>
        <v>87</v>
      </c>
      <c r="D26" s="527">
        <f t="shared" si="23"/>
        <v>53</v>
      </c>
      <c r="E26" s="544">
        <f t="shared" si="24"/>
        <v>19</v>
      </c>
      <c r="F26" s="531">
        <f t="shared" si="25"/>
        <v>18</v>
      </c>
      <c r="G26" s="544">
        <f t="shared" si="26"/>
        <v>8</v>
      </c>
      <c r="H26" s="531">
        <f t="shared" si="27"/>
        <v>9</v>
      </c>
      <c r="I26" s="544">
        <f t="shared" si="28"/>
        <v>2</v>
      </c>
      <c r="J26" s="531">
        <f t="shared" si="29"/>
        <v>1</v>
      </c>
      <c r="K26" s="544">
        <f t="shared" si="30"/>
        <v>0</v>
      </c>
      <c r="L26" s="531">
        <f t="shared" si="31"/>
        <v>6</v>
      </c>
      <c r="M26" s="544">
        <f t="shared" si="32"/>
        <v>4</v>
      </c>
      <c r="N26" s="531">
        <f t="shared" si="33"/>
        <v>26</v>
      </c>
      <c r="O26" s="544">
        <f t="shared" si="34"/>
        <v>16</v>
      </c>
      <c r="P26" s="531">
        <f t="shared" si="35"/>
        <v>36</v>
      </c>
      <c r="Q26" s="544">
        <f t="shared" si="36"/>
        <v>22</v>
      </c>
      <c r="R26" s="546">
        <f t="shared" si="37"/>
        <v>40</v>
      </c>
      <c r="S26" s="528">
        <f t="shared" si="38"/>
        <v>16</v>
      </c>
      <c r="T26" s="535"/>
      <c r="U26" s="357">
        <v>13</v>
      </c>
      <c r="V26" s="357">
        <v>5</v>
      </c>
      <c r="W26" s="357">
        <v>11</v>
      </c>
      <c r="X26" s="357">
        <v>5</v>
      </c>
      <c r="Z26" s="79" t="s">
        <v>92</v>
      </c>
      <c r="AA26" s="566">
        <v>41</v>
      </c>
      <c r="AB26" s="570">
        <v>7</v>
      </c>
      <c r="AC26" s="571">
        <v>3</v>
      </c>
      <c r="AD26" s="568"/>
      <c r="AE26" s="569">
        <v>52</v>
      </c>
      <c r="AF26" s="570">
        <v>9</v>
      </c>
      <c r="AG26" s="357">
        <v>3</v>
      </c>
      <c r="AH26" s="568"/>
      <c r="AI26" s="572">
        <f t="shared" si="22"/>
        <v>115</v>
      </c>
      <c r="AJ26" s="1" t="s">
        <v>556</v>
      </c>
    </row>
    <row r="27" spans="1:39" ht="33" customHeight="1" x14ac:dyDescent="0.2">
      <c r="A27" s="103" t="s">
        <v>113</v>
      </c>
      <c r="B27" s="527">
        <f t="shared" si="21"/>
        <v>268</v>
      </c>
      <c r="C27" s="528">
        <f t="shared" si="21"/>
        <v>92</v>
      </c>
      <c r="D27" s="527">
        <f t="shared" si="23"/>
        <v>123</v>
      </c>
      <c r="E27" s="544">
        <f t="shared" si="24"/>
        <v>24</v>
      </c>
      <c r="F27" s="531">
        <f t="shared" si="25"/>
        <v>9</v>
      </c>
      <c r="G27" s="544">
        <f t="shared" si="26"/>
        <v>6</v>
      </c>
      <c r="H27" s="531">
        <f t="shared" si="27"/>
        <v>17</v>
      </c>
      <c r="I27" s="544">
        <f t="shared" si="28"/>
        <v>3</v>
      </c>
      <c r="J27" s="531">
        <f t="shared" si="29"/>
        <v>0</v>
      </c>
      <c r="K27" s="544">
        <f t="shared" si="30"/>
        <v>0</v>
      </c>
      <c r="L27" s="531">
        <f t="shared" si="31"/>
        <v>5</v>
      </c>
      <c r="M27" s="544">
        <f t="shared" si="32"/>
        <v>3</v>
      </c>
      <c r="N27" s="531">
        <f t="shared" si="33"/>
        <v>26</v>
      </c>
      <c r="O27" s="544">
        <f t="shared" si="34"/>
        <v>14</v>
      </c>
      <c r="P27" s="531">
        <f t="shared" si="35"/>
        <v>44</v>
      </c>
      <c r="Q27" s="544">
        <f t="shared" si="36"/>
        <v>31</v>
      </c>
      <c r="R27" s="546">
        <f t="shared" si="37"/>
        <v>44</v>
      </c>
      <c r="S27" s="528">
        <f t="shared" si="38"/>
        <v>11</v>
      </c>
      <c r="T27" s="535"/>
      <c r="U27" s="357">
        <v>68</v>
      </c>
      <c r="V27" s="357">
        <v>10</v>
      </c>
      <c r="W27" s="357">
        <v>16</v>
      </c>
      <c r="X27" s="357">
        <v>7</v>
      </c>
      <c r="Z27" s="79" t="s">
        <v>93</v>
      </c>
      <c r="AA27" s="566">
        <v>17</v>
      </c>
      <c r="AB27" s="570">
        <v>1</v>
      </c>
      <c r="AC27" s="568"/>
      <c r="AD27" s="568"/>
      <c r="AE27" s="569">
        <v>28</v>
      </c>
      <c r="AF27" s="567"/>
      <c r="AG27" s="357">
        <v>4</v>
      </c>
      <c r="AH27" s="568"/>
      <c r="AI27" s="572">
        <f t="shared" si="22"/>
        <v>50</v>
      </c>
      <c r="AJ27" s="1" t="s">
        <v>557</v>
      </c>
    </row>
    <row r="28" spans="1:39" ht="33" customHeight="1" x14ac:dyDescent="0.2">
      <c r="A28" s="103" t="s">
        <v>114</v>
      </c>
      <c r="B28" s="527">
        <f t="shared" si="21"/>
        <v>147</v>
      </c>
      <c r="C28" s="528">
        <f t="shared" si="21"/>
        <v>48</v>
      </c>
      <c r="D28" s="527">
        <f t="shared" si="23"/>
        <v>34</v>
      </c>
      <c r="E28" s="544">
        <f t="shared" si="24"/>
        <v>6</v>
      </c>
      <c r="F28" s="531">
        <f t="shared" si="25"/>
        <v>9</v>
      </c>
      <c r="G28" s="544">
        <f t="shared" si="26"/>
        <v>1</v>
      </c>
      <c r="H28" s="531">
        <f t="shared" si="27"/>
        <v>15</v>
      </c>
      <c r="I28" s="544">
        <f t="shared" si="28"/>
        <v>2</v>
      </c>
      <c r="J28" s="531">
        <f t="shared" si="29"/>
        <v>1</v>
      </c>
      <c r="K28" s="544">
        <f t="shared" si="30"/>
        <v>0</v>
      </c>
      <c r="L28" s="531">
        <f t="shared" si="31"/>
        <v>4</v>
      </c>
      <c r="M28" s="544">
        <f t="shared" si="32"/>
        <v>1</v>
      </c>
      <c r="N28" s="531">
        <f t="shared" si="33"/>
        <v>19</v>
      </c>
      <c r="O28" s="544">
        <f t="shared" si="34"/>
        <v>12</v>
      </c>
      <c r="P28" s="531">
        <f t="shared" si="35"/>
        <v>28</v>
      </c>
      <c r="Q28" s="544">
        <f t="shared" si="36"/>
        <v>22</v>
      </c>
      <c r="R28" s="546">
        <f t="shared" si="37"/>
        <v>37</v>
      </c>
      <c r="S28" s="528">
        <f t="shared" si="38"/>
        <v>4</v>
      </c>
      <c r="T28" s="535"/>
      <c r="U28" s="357">
        <v>9</v>
      </c>
      <c r="V28" s="357">
        <v>3</v>
      </c>
      <c r="W28" s="357">
        <v>11</v>
      </c>
      <c r="X28" s="357">
        <v>7</v>
      </c>
      <c r="Z28" s="79" t="s">
        <v>94</v>
      </c>
      <c r="AA28" s="566">
        <v>14</v>
      </c>
      <c r="AB28" s="570">
        <v>1</v>
      </c>
      <c r="AC28" s="571">
        <v>1</v>
      </c>
      <c r="AD28" s="568"/>
      <c r="AE28" s="569">
        <v>23</v>
      </c>
      <c r="AF28" s="570">
        <v>6</v>
      </c>
      <c r="AG28" s="357">
        <v>3</v>
      </c>
      <c r="AH28" s="568"/>
      <c r="AI28" s="572">
        <f t="shared" si="22"/>
        <v>48</v>
      </c>
      <c r="AJ28" s="1" t="s">
        <v>558</v>
      </c>
    </row>
    <row r="29" spans="1:39" ht="33" customHeight="1" x14ac:dyDescent="0.2">
      <c r="A29" s="103" t="s">
        <v>115</v>
      </c>
      <c r="B29" s="527">
        <f t="shared" si="21"/>
        <v>132</v>
      </c>
      <c r="C29" s="528">
        <f t="shared" si="21"/>
        <v>66</v>
      </c>
      <c r="D29" s="527">
        <f t="shared" si="23"/>
        <v>13</v>
      </c>
      <c r="E29" s="544">
        <f t="shared" si="24"/>
        <v>5</v>
      </c>
      <c r="F29" s="531">
        <f t="shared" si="25"/>
        <v>32</v>
      </c>
      <c r="G29" s="544">
        <f t="shared" si="26"/>
        <v>10</v>
      </c>
      <c r="H29" s="531">
        <f t="shared" si="27"/>
        <v>5</v>
      </c>
      <c r="I29" s="544">
        <f t="shared" si="28"/>
        <v>2</v>
      </c>
      <c r="J29" s="531">
        <f t="shared" si="29"/>
        <v>4</v>
      </c>
      <c r="K29" s="544">
        <f t="shared" si="30"/>
        <v>0</v>
      </c>
      <c r="L29" s="531">
        <f t="shared" si="31"/>
        <v>6</v>
      </c>
      <c r="M29" s="544">
        <f t="shared" si="32"/>
        <v>1</v>
      </c>
      <c r="N29" s="531">
        <f t="shared" si="33"/>
        <v>21</v>
      </c>
      <c r="O29" s="544">
        <f t="shared" si="34"/>
        <v>18</v>
      </c>
      <c r="P29" s="531">
        <f t="shared" si="35"/>
        <v>31</v>
      </c>
      <c r="Q29" s="544">
        <f t="shared" si="36"/>
        <v>25</v>
      </c>
      <c r="R29" s="546">
        <f t="shared" si="37"/>
        <v>20</v>
      </c>
      <c r="S29" s="528">
        <f t="shared" si="38"/>
        <v>5</v>
      </c>
      <c r="T29" s="535"/>
      <c r="U29" s="357">
        <v>1</v>
      </c>
      <c r="V29" s="357">
        <v>1</v>
      </c>
      <c r="W29" s="357">
        <v>7</v>
      </c>
      <c r="X29" s="357">
        <v>0</v>
      </c>
      <c r="Z29" s="79" t="s">
        <v>95</v>
      </c>
      <c r="AA29" s="566">
        <v>25</v>
      </c>
      <c r="AB29" s="570">
        <v>6</v>
      </c>
      <c r="AC29" s="571">
        <v>3</v>
      </c>
      <c r="AD29" s="568"/>
      <c r="AE29" s="569">
        <v>22</v>
      </c>
      <c r="AF29" s="570">
        <v>5</v>
      </c>
      <c r="AG29" s="357">
        <v>1</v>
      </c>
      <c r="AH29" s="568"/>
      <c r="AI29" s="572">
        <f t="shared" si="22"/>
        <v>62</v>
      </c>
      <c r="AJ29" s="1" t="s">
        <v>559</v>
      </c>
    </row>
    <row r="30" spans="1:39" ht="33" customHeight="1" x14ac:dyDescent="0.2">
      <c r="A30" s="103" t="s">
        <v>116</v>
      </c>
      <c r="B30" s="527">
        <f t="shared" si="21"/>
        <v>91</v>
      </c>
      <c r="C30" s="528">
        <f t="shared" si="21"/>
        <v>50</v>
      </c>
      <c r="D30" s="527">
        <f t="shared" si="23"/>
        <v>3</v>
      </c>
      <c r="E30" s="544">
        <f t="shared" si="24"/>
        <v>1</v>
      </c>
      <c r="F30" s="531">
        <f t="shared" si="25"/>
        <v>18</v>
      </c>
      <c r="G30" s="544">
        <f t="shared" si="26"/>
        <v>5</v>
      </c>
      <c r="H30" s="531">
        <f t="shared" si="27"/>
        <v>2</v>
      </c>
      <c r="I30" s="544">
        <f t="shared" si="28"/>
        <v>1</v>
      </c>
      <c r="J30" s="531">
        <f t="shared" si="29"/>
        <v>0</v>
      </c>
      <c r="K30" s="544">
        <f t="shared" si="30"/>
        <v>0</v>
      </c>
      <c r="L30" s="531">
        <f t="shared" si="31"/>
        <v>3</v>
      </c>
      <c r="M30" s="544">
        <f t="shared" si="32"/>
        <v>2</v>
      </c>
      <c r="N30" s="531">
        <f t="shared" si="33"/>
        <v>22</v>
      </c>
      <c r="O30" s="544">
        <f t="shared" si="34"/>
        <v>15</v>
      </c>
      <c r="P30" s="531">
        <f t="shared" si="35"/>
        <v>31</v>
      </c>
      <c r="Q30" s="544">
        <f t="shared" si="36"/>
        <v>24</v>
      </c>
      <c r="R30" s="546">
        <f t="shared" si="37"/>
        <v>12</v>
      </c>
      <c r="S30" s="528">
        <f t="shared" si="38"/>
        <v>2</v>
      </c>
      <c r="T30" s="535"/>
      <c r="U30" s="357">
        <v>1</v>
      </c>
      <c r="V30" s="357">
        <v>1</v>
      </c>
      <c r="W30" s="357">
        <v>4</v>
      </c>
      <c r="X30" s="357">
        <v>2</v>
      </c>
      <c r="Z30" s="79" t="s">
        <v>96</v>
      </c>
      <c r="AA30" s="566">
        <v>9</v>
      </c>
      <c r="AB30" s="570">
        <v>2</v>
      </c>
      <c r="AC30" s="571">
        <v>1</v>
      </c>
      <c r="AD30" s="571">
        <v>2</v>
      </c>
      <c r="AE30" s="569">
        <v>18</v>
      </c>
      <c r="AF30" s="570">
        <v>4</v>
      </c>
      <c r="AG30" s="357">
        <v>3</v>
      </c>
      <c r="AH30" s="568"/>
      <c r="AI30" s="572">
        <f t="shared" si="22"/>
        <v>39</v>
      </c>
      <c r="AJ30" s="1" t="s">
        <v>560</v>
      </c>
    </row>
    <row r="31" spans="1:39" ht="33" customHeight="1" x14ac:dyDescent="0.2">
      <c r="A31" s="104" t="s">
        <v>117</v>
      </c>
      <c r="B31" s="550">
        <f t="shared" si="21"/>
        <v>88</v>
      </c>
      <c r="C31" s="551">
        <f t="shared" si="21"/>
        <v>48</v>
      </c>
      <c r="D31" s="550">
        <f t="shared" si="23"/>
        <v>0</v>
      </c>
      <c r="E31" s="554">
        <f t="shared" si="24"/>
        <v>0</v>
      </c>
      <c r="F31" s="553">
        <f t="shared" si="25"/>
        <v>21</v>
      </c>
      <c r="G31" s="554">
        <f t="shared" si="26"/>
        <v>9</v>
      </c>
      <c r="H31" s="553">
        <f t="shared" si="27"/>
        <v>1</v>
      </c>
      <c r="I31" s="554">
        <f t="shared" si="28"/>
        <v>0</v>
      </c>
      <c r="J31" s="553">
        <f t="shared" si="29"/>
        <v>2</v>
      </c>
      <c r="K31" s="554">
        <f t="shared" si="30"/>
        <v>0</v>
      </c>
      <c r="L31" s="553">
        <f t="shared" si="31"/>
        <v>0</v>
      </c>
      <c r="M31" s="554">
        <f t="shared" si="32"/>
        <v>0</v>
      </c>
      <c r="N31" s="553">
        <f t="shared" si="33"/>
        <v>35</v>
      </c>
      <c r="O31" s="554">
        <f t="shared" si="34"/>
        <v>22</v>
      </c>
      <c r="P31" s="553">
        <f t="shared" si="35"/>
        <v>22</v>
      </c>
      <c r="Q31" s="554">
        <f t="shared" si="36"/>
        <v>15</v>
      </c>
      <c r="R31" s="556">
        <f t="shared" si="37"/>
        <v>7</v>
      </c>
      <c r="S31" s="551">
        <f t="shared" si="38"/>
        <v>2</v>
      </c>
      <c r="T31" s="535"/>
      <c r="U31" s="357">
        <v>2</v>
      </c>
      <c r="V31" s="357">
        <v>2</v>
      </c>
      <c r="W31" s="357">
        <v>6</v>
      </c>
      <c r="X31" s="357">
        <v>3</v>
      </c>
      <c r="Z31" s="243" t="s">
        <v>55</v>
      </c>
      <c r="AA31" s="573">
        <f>SUM(AA20:AA30)</f>
        <v>285</v>
      </c>
      <c r="AB31" s="574">
        <f t="shared" ref="AB31" si="39">SUM(AB20:AB30)</f>
        <v>30</v>
      </c>
      <c r="AC31" s="575">
        <f>SUM(AC20:AC30)</f>
        <v>11</v>
      </c>
      <c r="AD31" s="576">
        <v>2</v>
      </c>
      <c r="AE31" s="577">
        <f>SUM(AE20:AE30)</f>
        <v>391</v>
      </c>
      <c r="AF31" s="574">
        <f>SUM(AF20:AF30)</f>
        <v>51</v>
      </c>
      <c r="AG31" s="578">
        <f>SUM(AG20:AG30)</f>
        <v>27</v>
      </c>
      <c r="AH31" s="575">
        <f>SUM(AH20:AH30)</f>
        <v>1</v>
      </c>
      <c r="AI31" s="572">
        <f t="shared" si="22"/>
        <v>798</v>
      </c>
    </row>
    <row r="32" spans="1:39" ht="21" customHeight="1" x14ac:dyDescent="0.2">
      <c r="A32" s="97" t="s">
        <v>15</v>
      </c>
      <c r="B32" s="516"/>
      <c r="C32" s="516"/>
      <c r="D32" s="516"/>
      <c r="E32" s="516"/>
      <c r="F32" s="516"/>
      <c r="G32" s="516"/>
      <c r="H32" s="516"/>
      <c r="I32" s="516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116">
        <f>SUM(U20:U31)</f>
        <v>122</v>
      </c>
      <c r="V32" s="116">
        <f>SUM(V20:V31)</f>
        <v>36</v>
      </c>
      <c r="W32" s="116">
        <f>SUM(W20:W31)</f>
        <v>107</v>
      </c>
      <c r="X32" s="116">
        <f>SUM(X20:X31)</f>
        <v>60</v>
      </c>
      <c r="AB32" s="229" t="s">
        <v>27</v>
      </c>
      <c r="AC32" s="229" t="s">
        <v>27</v>
      </c>
      <c r="AD32" s="229" t="s">
        <v>27</v>
      </c>
      <c r="AF32" s="229" t="s">
        <v>27</v>
      </c>
      <c r="AG32" s="229" t="s">
        <v>27</v>
      </c>
      <c r="AH32" s="229" t="s">
        <v>27</v>
      </c>
    </row>
    <row r="33" spans="1:53" ht="24" customHeight="1" x14ac:dyDescent="0.2">
      <c r="A33" s="237" t="s">
        <v>527</v>
      </c>
      <c r="Z33" s="237" t="s">
        <v>561</v>
      </c>
      <c r="AO33" s="1" t="s">
        <v>528</v>
      </c>
      <c r="AP33" s="1" t="s">
        <v>529</v>
      </c>
      <c r="AQ33" s="1" t="s">
        <v>530</v>
      </c>
      <c r="AR33" s="1" t="s">
        <v>531</v>
      </c>
      <c r="AS33" s="1" t="s">
        <v>532</v>
      </c>
      <c r="AT33" s="1" t="s">
        <v>533</v>
      </c>
      <c r="AU33" s="1" t="s">
        <v>534</v>
      </c>
      <c r="AV33" s="1" t="s">
        <v>535</v>
      </c>
      <c r="AW33" s="1" t="s">
        <v>536</v>
      </c>
      <c r="AX33" s="1" t="s">
        <v>537</v>
      </c>
      <c r="AY33" s="1" t="s">
        <v>538</v>
      </c>
      <c r="AZ33" s="1" t="s">
        <v>539</v>
      </c>
      <c r="BA33" s="1" t="s">
        <v>540</v>
      </c>
    </row>
    <row r="34" spans="1:53" ht="54" customHeight="1" x14ac:dyDescent="0.2">
      <c r="A34" s="195" t="s">
        <v>562</v>
      </c>
      <c r="B34" s="227" t="s">
        <v>528</v>
      </c>
      <c r="C34" s="253" t="s">
        <v>529</v>
      </c>
      <c r="D34" s="228" t="s">
        <v>530</v>
      </c>
      <c r="E34" s="247" t="s">
        <v>531</v>
      </c>
      <c r="F34" s="247" t="s">
        <v>532</v>
      </c>
      <c r="G34" s="227" t="s">
        <v>533</v>
      </c>
      <c r="H34" s="248" t="s">
        <v>534</v>
      </c>
      <c r="I34" s="254" t="s">
        <v>535</v>
      </c>
      <c r="J34" s="254" t="s">
        <v>536</v>
      </c>
      <c r="K34" s="254" t="s">
        <v>537</v>
      </c>
      <c r="L34" s="254" t="s">
        <v>538</v>
      </c>
      <c r="M34" s="254" t="s">
        <v>539</v>
      </c>
      <c r="N34" s="249" t="s">
        <v>540</v>
      </c>
      <c r="O34" s="242" t="s">
        <v>55</v>
      </c>
      <c r="Z34" s="526"/>
      <c r="AA34" s="240" t="s">
        <v>528</v>
      </c>
      <c r="AB34" s="241" t="s">
        <v>529</v>
      </c>
      <c r="AC34" s="242" t="s">
        <v>530</v>
      </c>
      <c r="AD34" s="243" t="s">
        <v>531</v>
      </c>
      <c r="AE34" s="243" t="s">
        <v>532</v>
      </c>
      <c r="AF34" s="240" t="s">
        <v>533</v>
      </c>
      <c r="AG34" s="244" t="s">
        <v>534</v>
      </c>
      <c r="AH34" s="245" t="s">
        <v>535</v>
      </c>
      <c r="AI34" s="245" t="s">
        <v>536</v>
      </c>
      <c r="AJ34" s="245" t="s">
        <v>537</v>
      </c>
      <c r="AK34" s="245" t="s">
        <v>538</v>
      </c>
      <c r="AL34" s="245" t="s">
        <v>539</v>
      </c>
      <c r="AM34" s="246" t="s">
        <v>540</v>
      </c>
      <c r="AN34" s="242" t="s">
        <v>55</v>
      </c>
      <c r="AO34" s="1" t="s">
        <v>528</v>
      </c>
      <c r="AP34" s="1" t="s">
        <v>529</v>
      </c>
      <c r="AQ34" s="1" t="s">
        <v>530</v>
      </c>
      <c r="AR34" s="1" t="s">
        <v>531</v>
      </c>
      <c r="AS34" s="1" t="s">
        <v>532</v>
      </c>
      <c r="AT34" s="1" t="s">
        <v>533</v>
      </c>
      <c r="AU34" s="1" t="s">
        <v>534</v>
      </c>
      <c r="AV34" s="1" t="s">
        <v>535</v>
      </c>
      <c r="AX34" s="1" t="s">
        <v>537</v>
      </c>
      <c r="AY34" s="1" t="s">
        <v>538</v>
      </c>
      <c r="AZ34" s="1" t="s">
        <v>539</v>
      </c>
      <c r="BA34" s="1" t="s">
        <v>540</v>
      </c>
    </row>
    <row r="35" spans="1:53" ht="41.25" customHeight="1" x14ac:dyDescent="0.2">
      <c r="A35" s="505">
        <v>1</v>
      </c>
      <c r="B35" s="536">
        <v>2</v>
      </c>
      <c r="C35" s="537"/>
      <c r="D35" s="538">
        <v>18</v>
      </c>
      <c r="E35" s="505">
        <v>3</v>
      </c>
      <c r="F35" s="494"/>
      <c r="G35" s="539"/>
      <c r="H35" s="540"/>
      <c r="I35" s="494"/>
      <c r="J35" s="494"/>
      <c r="K35" s="505">
        <v>2</v>
      </c>
      <c r="L35" s="505">
        <v>1</v>
      </c>
      <c r="M35" s="494"/>
      <c r="N35" s="548">
        <v>1</v>
      </c>
      <c r="O35" s="542">
        <f>SUM(B35:N35)</f>
        <v>27</v>
      </c>
      <c r="Z35" s="195" t="s">
        <v>101</v>
      </c>
      <c r="AA35" s="536">
        <v>2</v>
      </c>
      <c r="AB35" s="537"/>
      <c r="AC35" s="538">
        <v>3</v>
      </c>
      <c r="AD35" s="505">
        <v>0</v>
      </c>
      <c r="AE35" s="505">
        <v>0</v>
      </c>
      <c r="AF35" s="539"/>
      <c r="AG35" s="540"/>
      <c r="AH35" s="494"/>
      <c r="AI35" s="494"/>
      <c r="AJ35" s="505">
        <v>0</v>
      </c>
      <c r="AK35" s="494"/>
      <c r="AL35" s="494"/>
      <c r="AM35" s="541"/>
      <c r="AN35" s="542">
        <f>SUM(AA35:AM35)</f>
        <v>5</v>
      </c>
      <c r="AO35" s="543">
        <v>2</v>
      </c>
      <c r="AQ35" s="543">
        <v>3</v>
      </c>
      <c r="AR35" s="543">
        <v>0</v>
      </c>
      <c r="AS35" s="543">
        <v>0</v>
      </c>
      <c r="AX35" s="543">
        <v>0</v>
      </c>
    </row>
    <row r="36" spans="1:53" ht="11.25" customHeight="1" x14ac:dyDescent="0.2">
      <c r="A36" s="505">
        <v>2</v>
      </c>
      <c r="B36" s="536">
        <v>3</v>
      </c>
      <c r="C36" s="547">
        <v>3</v>
      </c>
      <c r="D36" s="538">
        <v>16</v>
      </c>
      <c r="E36" s="505">
        <v>1</v>
      </c>
      <c r="F36" s="505">
        <v>1</v>
      </c>
      <c r="G36" s="536">
        <v>2</v>
      </c>
      <c r="H36" s="540"/>
      <c r="I36" s="494"/>
      <c r="J36" s="494"/>
      <c r="K36" s="494"/>
      <c r="L36" s="494"/>
      <c r="M36" s="494"/>
      <c r="N36" s="541"/>
      <c r="O36" s="542">
        <f t="shared" ref="O36:O47" si="40">SUM(B36:N36)</f>
        <v>26</v>
      </c>
      <c r="Z36" s="195" t="s">
        <v>87</v>
      </c>
      <c r="AA36" s="536">
        <v>3</v>
      </c>
      <c r="AB36" s="547">
        <v>0</v>
      </c>
      <c r="AC36" s="538">
        <v>4</v>
      </c>
      <c r="AD36" s="505">
        <v>0</v>
      </c>
      <c r="AE36" s="494"/>
      <c r="AF36" s="539"/>
      <c r="AG36" s="540"/>
      <c r="AH36" s="494"/>
      <c r="AI36" s="494"/>
      <c r="AJ36" s="505">
        <v>0</v>
      </c>
      <c r="AK36" s="494"/>
      <c r="AL36" s="505">
        <v>0</v>
      </c>
      <c r="AM36" s="541"/>
      <c r="AN36" s="542">
        <f t="shared" ref="AN36:AN46" si="41">SUM(AA36:AM36)</f>
        <v>7</v>
      </c>
      <c r="AO36" s="543">
        <v>3</v>
      </c>
      <c r="AP36" s="543">
        <v>0</v>
      </c>
      <c r="AQ36" s="543">
        <v>4</v>
      </c>
      <c r="AR36" s="543">
        <v>0</v>
      </c>
      <c r="AX36" s="543">
        <v>0</v>
      </c>
      <c r="AZ36" s="543">
        <v>0</v>
      </c>
    </row>
    <row r="37" spans="1:53" ht="38.25" customHeight="1" x14ac:dyDescent="0.2">
      <c r="A37" s="505">
        <v>3</v>
      </c>
      <c r="B37" s="536">
        <v>5</v>
      </c>
      <c r="C37" s="547">
        <v>1</v>
      </c>
      <c r="D37" s="538">
        <v>21</v>
      </c>
      <c r="E37" s="505">
        <v>2</v>
      </c>
      <c r="F37" s="505">
        <v>1</v>
      </c>
      <c r="G37" s="536">
        <v>1</v>
      </c>
      <c r="H37" s="540"/>
      <c r="I37" s="494"/>
      <c r="J37" s="494"/>
      <c r="K37" s="505">
        <v>2</v>
      </c>
      <c r="L37" s="494"/>
      <c r="M37" s="494"/>
      <c r="N37" s="548">
        <v>2</v>
      </c>
      <c r="O37" s="542">
        <f t="shared" si="40"/>
        <v>35</v>
      </c>
      <c r="Z37" s="195" t="s">
        <v>88</v>
      </c>
      <c r="AA37" s="536">
        <v>21</v>
      </c>
      <c r="AB37" s="547">
        <v>1</v>
      </c>
      <c r="AC37" s="538">
        <v>15</v>
      </c>
      <c r="AD37" s="505">
        <v>5</v>
      </c>
      <c r="AE37" s="505">
        <v>1</v>
      </c>
      <c r="AF37" s="536">
        <v>3</v>
      </c>
      <c r="AG37" s="540"/>
      <c r="AH37" s="494"/>
      <c r="AI37" s="494"/>
      <c r="AJ37" s="505">
        <v>0</v>
      </c>
      <c r="AK37" s="494"/>
      <c r="AL37" s="505">
        <v>0</v>
      </c>
      <c r="AM37" s="541"/>
      <c r="AN37" s="542">
        <f t="shared" si="41"/>
        <v>46</v>
      </c>
      <c r="AO37" s="543">
        <v>21</v>
      </c>
      <c r="AP37" s="543">
        <v>1</v>
      </c>
      <c r="AQ37" s="543">
        <v>15</v>
      </c>
      <c r="AR37" s="543">
        <v>5</v>
      </c>
      <c r="AS37" s="543">
        <v>1</v>
      </c>
      <c r="AT37" s="543">
        <v>3</v>
      </c>
      <c r="AX37" s="543">
        <v>0</v>
      </c>
      <c r="AZ37" s="543">
        <v>0</v>
      </c>
    </row>
    <row r="38" spans="1:53" ht="21" customHeight="1" x14ac:dyDescent="0.2">
      <c r="A38" s="505">
        <v>4</v>
      </c>
      <c r="B38" s="536">
        <v>6</v>
      </c>
      <c r="C38" s="547">
        <v>4</v>
      </c>
      <c r="D38" s="538">
        <v>17</v>
      </c>
      <c r="E38" s="505">
        <v>4</v>
      </c>
      <c r="F38" s="505">
        <v>1</v>
      </c>
      <c r="G38" s="536">
        <v>2</v>
      </c>
      <c r="H38" s="540"/>
      <c r="I38" s="505">
        <v>1</v>
      </c>
      <c r="J38" s="494"/>
      <c r="K38" s="494"/>
      <c r="L38" s="494"/>
      <c r="M38" s="505">
        <v>1</v>
      </c>
      <c r="N38" s="548">
        <v>1</v>
      </c>
      <c r="O38" s="542">
        <f t="shared" si="40"/>
        <v>37</v>
      </c>
      <c r="Z38" s="195" t="s">
        <v>89</v>
      </c>
      <c r="AA38" s="536">
        <v>4</v>
      </c>
      <c r="AB38" s="547">
        <v>3</v>
      </c>
      <c r="AC38" s="538">
        <v>5</v>
      </c>
      <c r="AD38" s="505">
        <v>1</v>
      </c>
      <c r="AE38" s="505">
        <v>0</v>
      </c>
      <c r="AF38" s="539"/>
      <c r="AG38" s="540"/>
      <c r="AH38" s="505">
        <v>0</v>
      </c>
      <c r="AI38" s="494"/>
      <c r="AJ38" s="505">
        <v>0</v>
      </c>
      <c r="AK38" s="494"/>
      <c r="AL38" s="505">
        <v>0</v>
      </c>
      <c r="AM38" s="548">
        <v>0</v>
      </c>
      <c r="AN38" s="542">
        <f t="shared" si="41"/>
        <v>13</v>
      </c>
      <c r="AO38" s="543">
        <v>4</v>
      </c>
      <c r="AP38" s="543">
        <v>3</v>
      </c>
      <c r="AQ38" s="543">
        <v>5</v>
      </c>
      <c r="AR38" s="543">
        <v>1</v>
      </c>
      <c r="AS38" s="543">
        <v>0</v>
      </c>
      <c r="AV38" s="543">
        <v>0</v>
      </c>
      <c r="AX38" s="543">
        <v>0</v>
      </c>
      <c r="AZ38" s="543">
        <v>0</v>
      </c>
      <c r="BA38" s="543">
        <v>0</v>
      </c>
    </row>
    <row r="39" spans="1:53" ht="21" customHeight="1" x14ac:dyDescent="0.2">
      <c r="A39" s="505">
        <v>5</v>
      </c>
      <c r="B39" s="536">
        <v>9</v>
      </c>
      <c r="C39" s="537"/>
      <c r="D39" s="538">
        <v>24</v>
      </c>
      <c r="E39" s="505">
        <v>5</v>
      </c>
      <c r="F39" s="505">
        <v>3</v>
      </c>
      <c r="G39" s="536">
        <v>3</v>
      </c>
      <c r="H39" s="540"/>
      <c r="I39" s="494"/>
      <c r="J39" s="494"/>
      <c r="K39" s="505">
        <v>10</v>
      </c>
      <c r="L39" s="494"/>
      <c r="M39" s="505">
        <v>2</v>
      </c>
      <c r="N39" s="548">
        <v>1</v>
      </c>
      <c r="O39" s="542">
        <f t="shared" si="40"/>
        <v>57</v>
      </c>
      <c r="Z39" s="195" t="s">
        <v>90</v>
      </c>
      <c r="AA39" s="536">
        <v>2</v>
      </c>
      <c r="AB39" s="547">
        <v>1</v>
      </c>
      <c r="AC39" s="538">
        <v>13</v>
      </c>
      <c r="AD39" s="505">
        <v>2</v>
      </c>
      <c r="AE39" s="505">
        <v>0</v>
      </c>
      <c r="AF39" s="536">
        <v>2</v>
      </c>
      <c r="AG39" s="540"/>
      <c r="AH39" s="505">
        <v>0</v>
      </c>
      <c r="AI39" s="494"/>
      <c r="AJ39" s="505">
        <v>0</v>
      </c>
      <c r="AK39" s="494"/>
      <c r="AL39" s="505">
        <v>0</v>
      </c>
      <c r="AM39" s="548">
        <v>0</v>
      </c>
      <c r="AN39" s="542">
        <f t="shared" si="41"/>
        <v>20</v>
      </c>
      <c r="AO39" s="543">
        <v>2</v>
      </c>
      <c r="AP39" s="543">
        <v>1</v>
      </c>
      <c r="AQ39" s="543">
        <v>13</v>
      </c>
      <c r="AR39" s="543">
        <v>2</v>
      </c>
      <c r="AS39" s="543">
        <v>0</v>
      </c>
      <c r="AT39" s="543">
        <v>2</v>
      </c>
      <c r="AV39" s="543">
        <v>0</v>
      </c>
      <c r="AX39" s="543">
        <v>0</v>
      </c>
      <c r="AZ39" s="543">
        <v>0</v>
      </c>
      <c r="BA39" s="543">
        <v>0</v>
      </c>
    </row>
    <row r="40" spans="1:53" ht="21" customHeight="1" x14ac:dyDescent="0.2">
      <c r="A40" s="505">
        <v>6</v>
      </c>
      <c r="B40" s="536">
        <v>24</v>
      </c>
      <c r="C40" s="547">
        <v>3</v>
      </c>
      <c r="D40" s="538">
        <v>13</v>
      </c>
      <c r="E40" s="505">
        <v>3</v>
      </c>
      <c r="F40" s="505">
        <v>1</v>
      </c>
      <c r="G40" s="536">
        <v>1</v>
      </c>
      <c r="H40" s="540"/>
      <c r="I40" s="505">
        <v>1</v>
      </c>
      <c r="J40" s="494"/>
      <c r="K40" s="505">
        <v>3</v>
      </c>
      <c r="L40" s="494"/>
      <c r="M40" s="494"/>
      <c r="N40" s="541"/>
      <c r="O40" s="542">
        <f t="shared" si="40"/>
        <v>49</v>
      </c>
      <c r="Z40" s="195" t="s">
        <v>91</v>
      </c>
      <c r="AA40" s="536">
        <v>3</v>
      </c>
      <c r="AB40" s="547">
        <v>3</v>
      </c>
      <c r="AC40" s="538">
        <v>6</v>
      </c>
      <c r="AD40" s="505">
        <v>0</v>
      </c>
      <c r="AE40" s="494"/>
      <c r="AF40" s="539"/>
      <c r="AG40" s="540"/>
      <c r="AH40" s="505">
        <v>0</v>
      </c>
      <c r="AI40" s="494"/>
      <c r="AJ40" s="505">
        <v>1</v>
      </c>
      <c r="AK40" s="494"/>
      <c r="AL40" s="505">
        <v>0</v>
      </c>
      <c r="AM40" s="548">
        <v>0</v>
      </c>
      <c r="AN40" s="542">
        <f t="shared" si="41"/>
        <v>13</v>
      </c>
      <c r="AO40" s="543">
        <v>3</v>
      </c>
      <c r="AP40" s="543">
        <v>3</v>
      </c>
      <c r="AQ40" s="543">
        <v>6</v>
      </c>
      <c r="AR40" s="543">
        <v>0</v>
      </c>
      <c r="AV40" s="543">
        <v>0</v>
      </c>
      <c r="AX40" s="543">
        <v>1</v>
      </c>
      <c r="AZ40" s="543">
        <v>0</v>
      </c>
      <c r="BA40" s="543">
        <v>0</v>
      </c>
    </row>
    <row r="41" spans="1:53" ht="21" customHeight="1" x14ac:dyDescent="0.2">
      <c r="A41" s="505">
        <v>7</v>
      </c>
      <c r="B41" s="536">
        <v>53</v>
      </c>
      <c r="C41" s="547">
        <v>6</v>
      </c>
      <c r="D41" s="538">
        <v>18</v>
      </c>
      <c r="E41" s="505">
        <v>9</v>
      </c>
      <c r="F41" s="505">
        <v>1</v>
      </c>
      <c r="G41" s="536">
        <v>6</v>
      </c>
      <c r="H41" s="540"/>
      <c r="I41" s="505">
        <v>1</v>
      </c>
      <c r="J41" s="494"/>
      <c r="K41" s="505">
        <v>10</v>
      </c>
      <c r="L41" s="494"/>
      <c r="M41" s="505">
        <v>6</v>
      </c>
      <c r="N41" s="541"/>
      <c r="O41" s="542">
        <f t="shared" si="40"/>
        <v>110</v>
      </c>
      <c r="Z41" s="195" t="s">
        <v>92</v>
      </c>
      <c r="AA41" s="536">
        <v>3</v>
      </c>
      <c r="AB41" s="547">
        <v>3</v>
      </c>
      <c r="AC41" s="538">
        <v>8</v>
      </c>
      <c r="AD41" s="505">
        <v>0</v>
      </c>
      <c r="AE41" s="505">
        <v>0</v>
      </c>
      <c r="AF41" s="536">
        <v>1</v>
      </c>
      <c r="AG41" s="540"/>
      <c r="AH41" s="494"/>
      <c r="AI41" s="494"/>
      <c r="AJ41" s="505">
        <v>0</v>
      </c>
      <c r="AK41" s="494"/>
      <c r="AL41" s="505">
        <v>0</v>
      </c>
      <c r="AM41" s="541"/>
      <c r="AN41" s="542">
        <f t="shared" si="41"/>
        <v>15</v>
      </c>
      <c r="AO41" s="543">
        <v>3</v>
      </c>
      <c r="AP41" s="543">
        <v>3</v>
      </c>
      <c r="AQ41" s="543">
        <v>8</v>
      </c>
      <c r="AR41" s="543">
        <v>0</v>
      </c>
      <c r="AS41" s="543">
        <v>0</v>
      </c>
      <c r="AT41" s="543">
        <v>1</v>
      </c>
      <c r="AX41" s="543">
        <v>0</v>
      </c>
      <c r="AZ41" s="543">
        <v>0</v>
      </c>
    </row>
    <row r="42" spans="1:53" ht="21" customHeight="1" x14ac:dyDescent="0.2">
      <c r="A42" s="505">
        <v>8</v>
      </c>
      <c r="B42" s="536">
        <v>123</v>
      </c>
      <c r="C42" s="547">
        <v>8</v>
      </c>
      <c r="D42" s="538">
        <v>9</v>
      </c>
      <c r="E42" s="505">
        <v>17</v>
      </c>
      <c r="F42" s="494"/>
      <c r="G42" s="536">
        <v>5</v>
      </c>
      <c r="H42" s="549">
        <v>1</v>
      </c>
      <c r="I42" s="505">
        <v>2</v>
      </c>
      <c r="J42" s="494"/>
      <c r="K42" s="505">
        <v>7</v>
      </c>
      <c r="L42" s="505">
        <v>1</v>
      </c>
      <c r="M42" s="505">
        <v>7</v>
      </c>
      <c r="N42" s="548">
        <v>1</v>
      </c>
      <c r="O42" s="542">
        <f t="shared" si="40"/>
        <v>181</v>
      </c>
      <c r="Z42" s="195" t="s">
        <v>93</v>
      </c>
      <c r="AA42" s="536">
        <v>5</v>
      </c>
      <c r="AB42" s="547">
        <v>1</v>
      </c>
      <c r="AC42" s="538">
        <v>6</v>
      </c>
      <c r="AD42" s="505">
        <v>2</v>
      </c>
      <c r="AE42" s="494"/>
      <c r="AF42" s="536">
        <v>0</v>
      </c>
      <c r="AG42" s="540"/>
      <c r="AH42" s="494"/>
      <c r="AI42" s="494"/>
      <c r="AJ42" s="505">
        <v>0</v>
      </c>
      <c r="AK42" s="494"/>
      <c r="AL42" s="505">
        <v>0</v>
      </c>
      <c r="AM42" s="541"/>
      <c r="AN42" s="542">
        <f t="shared" si="41"/>
        <v>14</v>
      </c>
      <c r="AO42" s="543">
        <v>5</v>
      </c>
      <c r="AP42" s="543">
        <v>1</v>
      </c>
      <c r="AQ42" s="543">
        <v>6</v>
      </c>
      <c r="AR42" s="543">
        <v>2</v>
      </c>
      <c r="AT42" s="543">
        <v>0</v>
      </c>
      <c r="AX42" s="543">
        <v>0</v>
      </c>
      <c r="AZ42" s="543">
        <v>0</v>
      </c>
    </row>
    <row r="43" spans="1:53" ht="21" customHeight="1" x14ac:dyDescent="0.2">
      <c r="A43" s="505">
        <v>9</v>
      </c>
      <c r="B43" s="536">
        <v>34</v>
      </c>
      <c r="C43" s="537"/>
      <c r="D43" s="538">
        <v>9</v>
      </c>
      <c r="E43" s="505">
        <v>15</v>
      </c>
      <c r="F43" s="505">
        <v>1</v>
      </c>
      <c r="G43" s="536">
        <v>4</v>
      </c>
      <c r="H43" s="540"/>
      <c r="I43" s="494"/>
      <c r="J43" s="494"/>
      <c r="K43" s="505">
        <v>14</v>
      </c>
      <c r="L43" s="494"/>
      <c r="M43" s="505">
        <v>9</v>
      </c>
      <c r="N43" s="541"/>
      <c r="O43" s="542">
        <f t="shared" si="40"/>
        <v>86</v>
      </c>
      <c r="Z43" s="195" t="s">
        <v>94</v>
      </c>
      <c r="AA43" s="536">
        <v>4</v>
      </c>
      <c r="AB43" s="547">
        <v>2</v>
      </c>
      <c r="AC43" s="538">
        <v>4</v>
      </c>
      <c r="AD43" s="505">
        <v>0</v>
      </c>
      <c r="AE43" s="505">
        <v>0</v>
      </c>
      <c r="AF43" s="536">
        <v>1</v>
      </c>
      <c r="AG43" s="549">
        <v>0</v>
      </c>
      <c r="AH43" s="505">
        <v>0</v>
      </c>
      <c r="AI43" s="494"/>
      <c r="AJ43" s="494"/>
      <c r="AK43" s="494"/>
      <c r="AL43" s="494"/>
      <c r="AM43" s="541"/>
      <c r="AN43" s="542">
        <f t="shared" si="41"/>
        <v>11</v>
      </c>
      <c r="AO43" s="543">
        <v>4</v>
      </c>
      <c r="AP43" s="543">
        <v>2</v>
      </c>
      <c r="AQ43" s="543">
        <v>4</v>
      </c>
      <c r="AR43" s="543">
        <v>0</v>
      </c>
      <c r="AS43" s="543">
        <v>0</v>
      </c>
      <c r="AT43" s="543">
        <v>1</v>
      </c>
      <c r="AU43" s="543">
        <v>0</v>
      </c>
      <c r="AV43" s="543">
        <v>0</v>
      </c>
    </row>
    <row r="44" spans="1:53" ht="21" customHeight="1" x14ac:dyDescent="0.2">
      <c r="A44" s="505">
        <v>10</v>
      </c>
      <c r="B44" s="536">
        <v>13</v>
      </c>
      <c r="C44" s="547">
        <v>2</v>
      </c>
      <c r="D44" s="538">
        <v>32</v>
      </c>
      <c r="E44" s="505">
        <v>5</v>
      </c>
      <c r="F44" s="505">
        <v>4</v>
      </c>
      <c r="G44" s="536">
        <v>6</v>
      </c>
      <c r="H44" s="540"/>
      <c r="I44" s="494"/>
      <c r="J44" s="494"/>
      <c r="K44" s="505">
        <v>6</v>
      </c>
      <c r="L44" s="494"/>
      <c r="M44" s="494"/>
      <c r="N44" s="541"/>
      <c r="O44" s="542">
        <f t="shared" si="40"/>
        <v>68</v>
      </c>
      <c r="Z44" s="195" t="s">
        <v>95</v>
      </c>
      <c r="AA44" s="536">
        <v>5</v>
      </c>
      <c r="AB44" s="547">
        <v>1</v>
      </c>
      <c r="AC44" s="538">
        <v>9</v>
      </c>
      <c r="AD44" s="505">
        <v>4</v>
      </c>
      <c r="AE44" s="505">
        <v>0</v>
      </c>
      <c r="AF44" s="536">
        <v>1</v>
      </c>
      <c r="AG44" s="540"/>
      <c r="AH44" s="505">
        <v>0</v>
      </c>
      <c r="AI44" s="494"/>
      <c r="AJ44" s="505">
        <v>0</v>
      </c>
      <c r="AK44" s="505">
        <v>0</v>
      </c>
      <c r="AL44" s="505">
        <v>0</v>
      </c>
      <c r="AM44" s="541"/>
      <c r="AN44" s="542">
        <f t="shared" si="41"/>
        <v>20</v>
      </c>
      <c r="AO44" s="543">
        <v>5</v>
      </c>
      <c r="AP44" s="543">
        <v>1</v>
      </c>
      <c r="AQ44" s="543">
        <v>9</v>
      </c>
      <c r="AR44" s="543">
        <v>4</v>
      </c>
      <c r="AS44" s="543">
        <v>0</v>
      </c>
      <c r="AT44" s="543">
        <v>1</v>
      </c>
      <c r="AV44" s="543">
        <v>0</v>
      </c>
      <c r="AX44" s="543">
        <v>0</v>
      </c>
      <c r="AY44" s="543">
        <v>0</v>
      </c>
      <c r="AZ44" s="543">
        <v>0</v>
      </c>
    </row>
    <row r="45" spans="1:53" ht="21" customHeight="1" x14ac:dyDescent="0.2">
      <c r="A45" s="505">
        <v>11</v>
      </c>
      <c r="B45" s="536">
        <v>3</v>
      </c>
      <c r="C45" s="547">
        <v>3</v>
      </c>
      <c r="D45" s="538">
        <v>18</v>
      </c>
      <c r="E45" s="505">
        <v>2</v>
      </c>
      <c r="F45" s="494"/>
      <c r="G45" s="536">
        <v>3</v>
      </c>
      <c r="H45" s="540"/>
      <c r="I45" s="494"/>
      <c r="J45" s="494"/>
      <c r="K45" s="505">
        <v>4</v>
      </c>
      <c r="L45" s="494"/>
      <c r="M45" s="494"/>
      <c r="N45" s="541"/>
      <c r="O45" s="542">
        <f t="shared" si="40"/>
        <v>33</v>
      </c>
      <c r="Z45" s="195" t="s">
        <v>96</v>
      </c>
      <c r="AA45" s="536">
        <v>17</v>
      </c>
      <c r="AB45" s="547">
        <v>0</v>
      </c>
      <c r="AC45" s="538">
        <v>1</v>
      </c>
      <c r="AD45" s="505">
        <v>0</v>
      </c>
      <c r="AE45" s="494"/>
      <c r="AF45" s="536">
        <v>7</v>
      </c>
      <c r="AG45" s="540"/>
      <c r="AH45" s="494"/>
      <c r="AI45" s="494"/>
      <c r="AJ45" s="505">
        <v>1</v>
      </c>
      <c r="AK45" s="505">
        <v>0</v>
      </c>
      <c r="AL45" s="505">
        <v>0</v>
      </c>
      <c r="AM45" s="548">
        <v>0</v>
      </c>
      <c r="AN45" s="542">
        <f t="shared" si="41"/>
        <v>26</v>
      </c>
      <c r="AO45" s="543">
        <v>17</v>
      </c>
      <c r="AP45" s="543">
        <v>0</v>
      </c>
      <c r="AQ45" s="543">
        <v>1</v>
      </c>
      <c r="AR45" s="543">
        <v>0</v>
      </c>
      <c r="AT45" s="543">
        <v>7</v>
      </c>
      <c r="AX45" s="543">
        <v>1</v>
      </c>
      <c r="AY45" s="543">
        <v>0</v>
      </c>
      <c r="AZ45" s="543">
        <v>0</v>
      </c>
      <c r="BA45" s="543">
        <v>0</v>
      </c>
    </row>
    <row r="46" spans="1:53" ht="21" customHeight="1" x14ac:dyDescent="0.2">
      <c r="A46" s="505">
        <v>12</v>
      </c>
      <c r="B46" s="539"/>
      <c r="C46" s="547">
        <v>2</v>
      </c>
      <c r="D46" s="538">
        <v>21</v>
      </c>
      <c r="E46" s="505">
        <v>1</v>
      </c>
      <c r="F46" s="505">
        <v>2</v>
      </c>
      <c r="G46" s="539"/>
      <c r="H46" s="540"/>
      <c r="I46" s="494"/>
      <c r="J46" s="494"/>
      <c r="K46" s="494"/>
      <c r="L46" s="494"/>
      <c r="M46" s="494"/>
      <c r="N46" s="548">
        <v>1</v>
      </c>
      <c r="O46" s="542">
        <f t="shared" si="40"/>
        <v>27</v>
      </c>
      <c r="Z46" s="243" t="s">
        <v>55</v>
      </c>
      <c r="AA46" s="539">
        <f>SUM(AA35:AA45)</f>
        <v>69</v>
      </c>
      <c r="AB46" s="558">
        <f t="shared" ref="AB46:AM46" si="42">SUM(AB35:AB45)</f>
        <v>15</v>
      </c>
      <c r="AC46" s="542">
        <f t="shared" si="42"/>
        <v>74</v>
      </c>
      <c r="AD46" s="494">
        <f t="shared" si="42"/>
        <v>14</v>
      </c>
      <c r="AE46" s="494">
        <f t="shared" si="42"/>
        <v>1</v>
      </c>
      <c r="AF46" s="539">
        <f t="shared" si="42"/>
        <v>15</v>
      </c>
      <c r="AG46" s="559">
        <f t="shared" si="42"/>
        <v>0</v>
      </c>
      <c r="AH46" s="560">
        <f t="shared" si="42"/>
        <v>0</v>
      </c>
      <c r="AI46" s="560">
        <f t="shared" si="42"/>
        <v>0</v>
      </c>
      <c r="AJ46" s="560">
        <f t="shared" si="42"/>
        <v>2</v>
      </c>
      <c r="AK46" s="560">
        <f t="shared" si="42"/>
        <v>0</v>
      </c>
      <c r="AL46" s="560">
        <f t="shared" si="42"/>
        <v>0</v>
      </c>
      <c r="AM46" s="561">
        <f t="shared" si="42"/>
        <v>0</v>
      </c>
      <c r="AN46" s="542">
        <f t="shared" si="41"/>
        <v>190</v>
      </c>
    </row>
    <row r="47" spans="1:53" ht="21" customHeight="1" x14ac:dyDescent="0.2">
      <c r="A47" s="243" t="s">
        <v>55</v>
      </c>
      <c r="B47" s="539">
        <f>SUM(B35:B46)</f>
        <v>275</v>
      </c>
      <c r="C47" s="558">
        <f t="shared" ref="C47:N47" si="43">SUM(C35:C46)</f>
        <v>32</v>
      </c>
      <c r="D47" s="542">
        <f t="shared" si="43"/>
        <v>216</v>
      </c>
      <c r="E47" s="494">
        <f t="shared" si="43"/>
        <v>67</v>
      </c>
      <c r="F47" s="494">
        <f t="shared" si="43"/>
        <v>15</v>
      </c>
      <c r="G47" s="539">
        <f t="shared" si="43"/>
        <v>33</v>
      </c>
      <c r="H47" s="559">
        <f t="shared" si="43"/>
        <v>1</v>
      </c>
      <c r="I47" s="560">
        <f t="shared" si="43"/>
        <v>5</v>
      </c>
      <c r="J47" s="560">
        <f t="shared" si="43"/>
        <v>0</v>
      </c>
      <c r="K47" s="560">
        <f t="shared" si="43"/>
        <v>58</v>
      </c>
      <c r="L47" s="560">
        <f t="shared" si="43"/>
        <v>2</v>
      </c>
      <c r="M47" s="560">
        <f t="shared" si="43"/>
        <v>25</v>
      </c>
      <c r="N47" s="561">
        <f t="shared" si="43"/>
        <v>7</v>
      </c>
      <c r="O47" s="542">
        <f t="shared" si="40"/>
        <v>736</v>
      </c>
      <c r="AB47" s="229" t="s">
        <v>27</v>
      </c>
      <c r="AG47" s="229" t="s">
        <v>27</v>
      </c>
      <c r="AH47" s="229" t="s">
        <v>27</v>
      </c>
      <c r="AI47" s="229" t="s">
        <v>27</v>
      </c>
      <c r="AJ47" s="229" t="s">
        <v>27</v>
      </c>
      <c r="AK47" s="229" t="s">
        <v>27</v>
      </c>
      <c r="AL47" s="229" t="s">
        <v>27</v>
      </c>
      <c r="AM47" s="229" t="s">
        <v>27</v>
      </c>
    </row>
    <row r="48" spans="1:53" ht="21" customHeight="1" x14ac:dyDescent="0.2">
      <c r="C48" s="229" t="s">
        <v>27</v>
      </c>
      <c r="H48" s="229" t="s">
        <v>27</v>
      </c>
      <c r="I48" s="229" t="s">
        <v>27</v>
      </c>
      <c r="J48" s="229" t="s">
        <v>27</v>
      </c>
      <c r="K48" s="229" t="s">
        <v>27</v>
      </c>
      <c r="L48" s="229" t="s">
        <v>27</v>
      </c>
      <c r="M48" s="229" t="s">
        <v>27</v>
      </c>
      <c r="N48" s="229" t="s">
        <v>27</v>
      </c>
      <c r="Z48" s="237" t="s">
        <v>563</v>
      </c>
    </row>
    <row r="49" spans="1:35" ht="21" customHeight="1" x14ac:dyDescent="0.2">
      <c r="A49" s="237" t="s">
        <v>541</v>
      </c>
      <c r="Z49" s="564"/>
      <c r="AA49" s="227" t="s">
        <v>542</v>
      </c>
      <c r="AB49" s="248" t="s">
        <v>543</v>
      </c>
      <c r="AC49" s="249" t="s">
        <v>544</v>
      </c>
      <c r="AD49" s="249" t="s">
        <v>545</v>
      </c>
      <c r="AE49" s="260" t="s">
        <v>546</v>
      </c>
      <c r="AF49" s="250" t="s">
        <v>547</v>
      </c>
      <c r="AG49" s="251" t="s">
        <v>548</v>
      </c>
      <c r="AH49" s="252" t="s">
        <v>549</v>
      </c>
      <c r="AI49" s="242" t="s">
        <v>55</v>
      </c>
    </row>
    <row r="50" spans="1:35" ht="21" customHeight="1" x14ac:dyDescent="0.2">
      <c r="A50" s="504"/>
      <c r="B50" s="255" t="s">
        <v>542</v>
      </c>
      <c r="C50" s="256" t="s">
        <v>543</v>
      </c>
      <c r="D50" s="257" t="s">
        <v>544</v>
      </c>
      <c r="E50" s="258" t="s">
        <v>564</v>
      </c>
      <c r="F50" s="259" t="s">
        <v>546</v>
      </c>
      <c r="G50" s="256" t="s">
        <v>547</v>
      </c>
      <c r="H50" s="257" t="s">
        <v>548</v>
      </c>
      <c r="I50" s="258" t="s">
        <v>549</v>
      </c>
      <c r="J50" s="242" t="s">
        <v>55</v>
      </c>
      <c r="Z50" s="79" t="s">
        <v>101</v>
      </c>
      <c r="AA50" s="566">
        <v>23</v>
      </c>
      <c r="AB50" s="567"/>
      <c r="AC50" s="568"/>
      <c r="AD50" s="568"/>
      <c r="AE50" s="569">
        <v>24</v>
      </c>
      <c r="AF50" s="570">
        <v>3</v>
      </c>
      <c r="AG50" s="504"/>
      <c r="AH50" s="571">
        <v>1</v>
      </c>
      <c r="AI50" s="572">
        <f t="shared" ref="AI50:AI61" si="44">SUM(AA50:AH50)</f>
        <v>51</v>
      </c>
    </row>
    <row r="51" spans="1:35" ht="21" customHeight="1" x14ac:dyDescent="0.2">
      <c r="A51" s="357">
        <v>1</v>
      </c>
      <c r="B51" s="566">
        <v>37</v>
      </c>
      <c r="C51" s="570">
        <v>4</v>
      </c>
      <c r="D51" s="504"/>
      <c r="E51" s="568"/>
      <c r="F51" s="569">
        <v>22</v>
      </c>
      <c r="G51" s="570">
        <v>3</v>
      </c>
      <c r="H51" s="357">
        <v>1</v>
      </c>
      <c r="I51" s="568"/>
      <c r="J51" s="572">
        <f>SUM(B51:I51)</f>
        <v>67</v>
      </c>
      <c r="Z51" s="79" t="s">
        <v>87</v>
      </c>
      <c r="AA51" s="566">
        <v>19</v>
      </c>
      <c r="AB51" s="570">
        <v>0</v>
      </c>
      <c r="AC51" s="571">
        <v>0</v>
      </c>
      <c r="AD51" s="568"/>
      <c r="AE51" s="569">
        <v>19</v>
      </c>
      <c r="AF51" s="570">
        <v>6</v>
      </c>
      <c r="AG51" s="357">
        <v>0</v>
      </c>
      <c r="AH51" s="568"/>
      <c r="AI51" s="572">
        <f t="shared" si="44"/>
        <v>44</v>
      </c>
    </row>
    <row r="52" spans="1:35" ht="21" customHeight="1" x14ac:dyDescent="0.2">
      <c r="A52" s="357">
        <v>2</v>
      </c>
      <c r="B52" s="566">
        <v>19</v>
      </c>
      <c r="C52" s="570">
        <v>2</v>
      </c>
      <c r="D52" s="357">
        <v>1</v>
      </c>
      <c r="E52" s="568"/>
      <c r="F52" s="569">
        <v>35</v>
      </c>
      <c r="G52" s="570">
        <v>1</v>
      </c>
      <c r="H52" s="504"/>
      <c r="I52" s="568"/>
      <c r="J52" s="572">
        <f t="shared" ref="J52:J63" si="45">SUM(B52:I52)</f>
        <v>58</v>
      </c>
      <c r="Z52" s="79" t="s">
        <v>88</v>
      </c>
      <c r="AA52" s="566">
        <v>17</v>
      </c>
      <c r="AB52" s="570">
        <v>0</v>
      </c>
      <c r="AC52" s="568"/>
      <c r="AD52" s="568"/>
      <c r="AE52" s="569">
        <v>18</v>
      </c>
      <c r="AF52" s="570">
        <v>5</v>
      </c>
      <c r="AG52" s="357">
        <v>0</v>
      </c>
      <c r="AH52" s="568"/>
      <c r="AI52" s="572">
        <f t="shared" si="44"/>
        <v>40</v>
      </c>
    </row>
    <row r="53" spans="1:35" ht="21" customHeight="1" x14ac:dyDescent="0.2">
      <c r="A53" s="357">
        <v>3</v>
      </c>
      <c r="B53" s="566">
        <v>25</v>
      </c>
      <c r="C53" s="570">
        <v>1</v>
      </c>
      <c r="D53" s="357">
        <v>1</v>
      </c>
      <c r="E53" s="568"/>
      <c r="F53" s="569">
        <v>30</v>
      </c>
      <c r="G53" s="570">
        <v>1</v>
      </c>
      <c r="H53" s="357">
        <v>2</v>
      </c>
      <c r="I53" s="568"/>
      <c r="J53" s="572">
        <f t="shared" si="45"/>
        <v>60</v>
      </c>
      <c r="Z53" s="79" t="s">
        <v>89</v>
      </c>
      <c r="AA53" s="566">
        <v>12</v>
      </c>
      <c r="AB53" s="570">
        <v>0</v>
      </c>
      <c r="AC53" s="571">
        <v>1</v>
      </c>
      <c r="AD53" s="568"/>
      <c r="AE53" s="569">
        <v>36</v>
      </c>
      <c r="AF53" s="570">
        <v>2</v>
      </c>
      <c r="AG53" s="504"/>
      <c r="AH53" s="568"/>
      <c r="AI53" s="572">
        <f t="shared" si="44"/>
        <v>51</v>
      </c>
    </row>
    <row r="54" spans="1:35" ht="21" customHeight="1" x14ac:dyDescent="0.2">
      <c r="A54" s="357">
        <v>4</v>
      </c>
      <c r="B54" s="566">
        <v>29</v>
      </c>
      <c r="C54" s="570">
        <v>1</v>
      </c>
      <c r="D54" s="357">
        <v>1</v>
      </c>
      <c r="E54" s="571">
        <v>2</v>
      </c>
      <c r="F54" s="569">
        <v>38</v>
      </c>
      <c r="G54" s="570">
        <v>5</v>
      </c>
      <c r="H54" s="504"/>
      <c r="I54" s="568"/>
      <c r="J54" s="572">
        <f t="shared" si="45"/>
        <v>76</v>
      </c>
      <c r="Z54" s="79" t="s">
        <v>90</v>
      </c>
      <c r="AA54" s="566">
        <v>17</v>
      </c>
      <c r="AB54" s="570">
        <v>0</v>
      </c>
      <c r="AC54" s="568"/>
      <c r="AD54" s="568"/>
      <c r="AE54" s="569">
        <v>40</v>
      </c>
      <c r="AF54" s="570">
        <v>6</v>
      </c>
      <c r="AG54" s="357">
        <v>1</v>
      </c>
      <c r="AH54" s="568"/>
      <c r="AI54" s="572">
        <f t="shared" si="44"/>
        <v>64</v>
      </c>
    </row>
    <row r="55" spans="1:35" ht="21" customHeight="1" x14ac:dyDescent="0.2">
      <c r="A55" s="357">
        <v>5</v>
      </c>
      <c r="B55" s="566">
        <v>14</v>
      </c>
      <c r="C55" s="570">
        <v>3</v>
      </c>
      <c r="D55" s="357">
        <v>1</v>
      </c>
      <c r="E55" s="568"/>
      <c r="F55" s="569">
        <v>46</v>
      </c>
      <c r="G55" s="570">
        <v>3</v>
      </c>
      <c r="H55" s="357">
        <v>4</v>
      </c>
      <c r="I55" s="568"/>
      <c r="J55" s="572">
        <f t="shared" si="45"/>
        <v>71</v>
      </c>
      <c r="Z55" s="79" t="s">
        <v>91</v>
      </c>
      <c r="AA55" s="566">
        <v>30</v>
      </c>
      <c r="AB55" s="570">
        <v>0</v>
      </c>
      <c r="AC55" s="568"/>
      <c r="AD55" s="568"/>
      <c r="AE55" s="569">
        <v>47</v>
      </c>
      <c r="AF55" s="570">
        <v>3</v>
      </c>
      <c r="AG55" s="357">
        <v>0</v>
      </c>
      <c r="AH55" s="568"/>
      <c r="AI55" s="572">
        <f t="shared" si="44"/>
        <v>80</v>
      </c>
    </row>
    <row r="56" spans="1:35" ht="21" customHeight="1" x14ac:dyDescent="0.2">
      <c r="A56" s="357">
        <v>6</v>
      </c>
      <c r="B56" s="566">
        <v>12</v>
      </c>
      <c r="C56" s="570">
        <v>1</v>
      </c>
      <c r="D56" s="357">
        <v>1</v>
      </c>
      <c r="E56" s="568"/>
      <c r="F56" s="569">
        <v>28</v>
      </c>
      <c r="G56" s="570">
        <v>11</v>
      </c>
      <c r="H56" s="357">
        <v>3</v>
      </c>
      <c r="I56" s="568"/>
      <c r="J56" s="572">
        <f t="shared" si="45"/>
        <v>56</v>
      </c>
      <c r="Z56" s="79" t="s">
        <v>92</v>
      </c>
      <c r="AA56" s="566">
        <v>27</v>
      </c>
      <c r="AB56" s="570">
        <v>0</v>
      </c>
      <c r="AC56" s="571">
        <v>2</v>
      </c>
      <c r="AD56" s="568"/>
      <c r="AE56" s="569">
        <v>35</v>
      </c>
      <c r="AF56" s="570">
        <v>8</v>
      </c>
      <c r="AG56" s="357">
        <v>0</v>
      </c>
      <c r="AH56" s="568"/>
      <c r="AI56" s="572">
        <f t="shared" si="44"/>
        <v>72</v>
      </c>
    </row>
    <row r="57" spans="1:35" ht="21" customHeight="1" x14ac:dyDescent="0.2">
      <c r="A57" s="357">
        <v>7</v>
      </c>
      <c r="B57" s="566">
        <v>26</v>
      </c>
      <c r="C57" s="570">
        <v>1</v>
      </c>
      <c r="D57" s="357">
        <v>1</v>
      </c>
      <c r="E57" s="568"/>
      <c r="F57" s="569">
        <v>36</v>
      </c>
      <c r="G57" s="570">
        <v>11</v>
      </c>
      <c r="H57" s="357">
        <v>4</v>
      </c>
      <c r="I57" s="568"/>
      <c r="J57" s="572">
        <f t="shared" si="45"/>
        <v>79</v>
      </c>
      <c r="Z57" s="79" t="s">
        <v>93</v>
      </c>
      <c r="AA57" s="566">
        <v>10</v>
      </c>
      <c r="AB57" s="570">
        <v>0</v>
      </c>
      <c r="AC57" s="568"/>
      <c r="AD57" s="568"/>
      <c r="AE57" s="569">
        <v>19</v>
      </c>
      <c r="AF57" s="567"/>
      <c r="AG57" s="357">
        <v>1</v>
      </c>
      <c r="AH57" s="568"/>
      <c r="AI57" s="572">
        <f t="shared" si="44"/>
        <v>30</v>
      </c>
    </row>
    <row r="58" spans="1:35" ht="21" customHeight="1" x14ac:dyDescent="0.2">
      <c r="A58" s="357">
        <v>8</v>
      </c>
      <c r="B58" s="566">
        <v>26</v>
      </c>
      <c r="C58" s="570">
        <v>3</v>
      </c>
      <c r="D58" s="357">
        <v>1</v>
      </c>
      <c r="E58" s="568"/>
      <c r="F58" s="569">
        <v>44</v>
      </c>
      <c r="G58" s="570">
        <v>7</v>
      </c>
      <c r="H58" s="357">
        <v>6</v>
      </c>
      <c r="I58" s="568"/>
      <c r="J58" s="572">
        <f t="shared" si="45"/>
        <v>87</v>
      </c>
      <c r="Z58" s="79" t="s">
        <v>94</v>
      </c>
      <c r="AA58" s="566">
        <v>8</v>
      </c>
      <c r="AB58" s="570">
        <v>0</v>
      </c>
      <c r="AC58" s="571">
        <v>0</v>
      </c>
      <c r="AD58" s="568"/>
      <c r="AE58" s="569">
        <v>20</v>
      </c>
      <c r="AF58" s="570">
        <v>6</v>
      </c>
      <c r="AG58" s="357">
        <v>0</v>
      </c>
      <c r="AH58" s="568"/>
      <c r="AI58" s="572">
        <f t="shared" si="44"/>
        <v>34</v>
      </c>
    </row>
    <row r="59" spans="1:35" ht="21" customHeight="1" x14ac:dyDescent="0.2">
      <c r="A59" s="357">
        <v>9</v>
      </c>
      <c r="B59" s="566">
        <v>19</v>
      </c>
      <c r="C59" s="570">
        <v>6</v>
      </c>
      <c r="D59" s="357">
        <v>1</v>
      </c>
      <c r="E59" s="568"/>
      <c r="F59" s="569">
        <v>28</v>
      </c>
      <c r="G59" s="570">
        <v>3</v>
      </c>
      <c r="H59" s="357">
        <v>3</v>
      </c>
      <c r="I59" s="571">
        <v>1</v>
      </c>
      <c r="J59" s="572">
        <f t="shared" si="45"/>
        <v>61</v>
      </c>
      <c r="Z59" s="79" t="s">
        <v>95</v>
      </c>
      <c r="AA59" s="566">
        <v>12</v>
      </c>
      <c r="AB59" s="570">
        <v>0</v>
      </c>
      <c r="AC59" s="571">
        <v>1</v>
      </c>
      <c r="AD59" s="568"/>
      <c r="AE59" s="569">
        <v>17</v>
      </c>
      <c r="AF59" s="570">
        <v>5</v>
      </c>
      <c r="AG59" s="357">
        <v>0</v>
      </c>
      <c r="AH59" s="568"/>
      <c r="AI59" s="572">
        <f t="shared" si="44"/>
        <v>35</v>
      </c>
    </row>
    <row r="60" spans="1:35" ht="21" customHeight="1" x14ac:dyDescent="0.2">
      <c r="A60" s="357">
        <v>10</v>
      </c>
      <c r="B60" s="566">
        <v>21</v>
      </c>
      <c r="C60" s="570">
        <v>3</v>
      </c>
      <c r="D60" s="357">
        <v>2</v>
      </c>
      <c r="E60" s="568"/>
      <c r="F60" s="569">
        <v>31</v>
      </c>
      <c r="G60" s="570">
        <v>5</v>
      </c>
      <c r="H60" s="357">
        <v>2</v>
      </c>
      <c r="I60" s="568"/>
      <c r="J60" s="572">
        <f t="shared" si="45"/>
        <v>64</v>
      </c>
      <c r="Z60" s="79" t="s">
        <v>96</v>
      </c>
      <c r="AA60" s="566">
        <v>5</v>
      </c>
      <c r="AB60" s="570">
        <v>0</v>
      </c>
      <c r="AC60" s="571">
        <v>0</v>
      </c>
      <c r="AD60" s="571">
        <v>0</v>
      </c>
      <c r="AE60" s="569">
        <v>10</v>
      </c>
      <c r="AF60" s="570">
        <v>4</v>
      </c>
      <c r="AG60" s="357">
        <v>0</v>
      </c>
      <c r="AH60" s="568"/>
      <c r="AI60" s="572">
        <f t="shared" si="44"/>
        <v>19</v>
      </c>
    </row>
    <row r="61" spans="1:35" ht="21" customHeight="1" x14ac:dyDescent="0.2">
      <c r="A61" s="357">
        <v>11</v>
      </c>
      <c r="B61" s="566">
        <v>22</v>
      </c>
      <c r="C61" s="570">
        <v>3</v>
      </c>
      <c r="D61" s="357">
        <v>1</v>
      </c>
      <c r="E61" s="568"/>
      <c r="F61" s="569">
        <v>31</v>
      </c>
      <c r="G61" s="570">
        <v>1</v>
      </c>
      <c r="H61" s="504"/>
      <c r="I61" s="568"/>
      <c r="J61" s="572">
        <f t="shared" si="45"/>
        <v>58</v>
      </c>
      <c r="Z61" s="243" t="s">
        <v>55</v>
      </c>
      <c r="AA61" s="573">
        <f>SUM(AA50:AA60)</f>
        <v>180</v>
      </c>
      <c r="AB61" s="574">
        <f t="shared" ref="AB61:AC61" si="46">SUM(AB50:AB60)</f>
        <v>0</v>
      </c>
      <c r="AC61" s="575">
        <f t="shared" si="46"/>
        <v>4</v>
      </c>
      <c r="AD61" s="575"/>
      <c r="AE61" s="577">
        <f t="shared" ref="AE61:AH61" si="47">SUM(AE50:AE60)</f>
        <v>285</v>
      </c>
      <c r="AF61" s="574">
        <f t="shared" si="47"/>
        <v>48</v>
      </c>
      <c r="AG61" s="578">
        <f t="shared" si="47"/>
        <v>2</v>
      </c>
      <c r="AH61" s="575">
        <f t="shared" si="47"/>
        <v>1</v>
      </c>
      <c r="AI61" s="572">
        <f t="shared" si="44"/>
        <v>520</v>
      </c>
    </row>
    <row r="62" spans="1:35" ht="21" customHeight="1" x14ac:dyDescent="0.2">
      <c r="A62" s="357">
        <v>12</v>
      </c>
      <c r="B62" s="566">
        <v>35</v>
      </c>
      <c r="C62" s="570">
        <v>2</v>
      </c>
      <c r="D62" s="504"/>
      <c r="E62" s="568"/>
      <c r="F62" s="569">
        <v>22</v>
      </c>
      <c r="G62" s="567"/>
      <c r="H62" s="357">
        <v>2</v>
      </c>
      <c r="I62" s="568"/>
      <c r="J62" s="572">
        <f t="shared" si="45"/>
        <v>61</v>
      </c>
      <c r="AB62" s="229" t="s">
        <v>27</v>
      </c>
      <c r="AC62" s="229" t="s">
        <v>27</v>
      </c>
      <c r="AD62" s="229" t="s">
        <v>27</v>
      </c>
      <c r="AF62" s="229" t="s">
        <v>27</v>
      </c>
      <c r="AG62" s="229" t="s">
        <v>27</v>
      </c>
      <c r="AH62" s="229" t="s">
        <v>27</v>
      </c>
    </row>
    <row r="63" spans="1:35" ht="21" customHeight="1" x14ac:dyDescent="0.2">
      <c r="A63" s="243" t="s">
        <v>55</v>
      </c>
      <c r="B63" s="573">
        <f>SUM(B51:B62)</f>
        <v>285</v>
      </c>
      <c r="C63" s="574">
        <f t="shared" ref="C63:I63" si="48">SUM(C51:C62)</f>
        <v>30</v>
      </c>
      <c r="D63" s="578">
        <f t="shared" si="48"/>
        <v>11</v>
      </c>
      <c r="E63" s="575">
        <f t="shared" si="48"/>
        <v>2</v>
      </c>
      <c r="F63" s="577">
        <f t="shared" si="48"/>
        <v>391</v>
      </c>
      <c r="G63" s="574">
        <f t="shared" si="48"/>
        <v>51</v>
      </c>
      <c r="H63" s="578">
        <f t="shared" si="48"/>
        <v>27</v>
      </c>
      <c r="I63" s="575">
        <f t="shared" si="48"/>
        <v>1</v>
      </c>
      <c r="J63" s="572">
        <f t="shared" si="45"/>
        <v>798</v>
      </c>
    </row>
    <row r="64" spans="1:35" ht="21" customHeight="1" x14ac:dyDescent="0.2">
      <c r="C64" s="229" t="s">
        <v>27</v>
      </c>
      <c r="D64" s="229" t="s">
        <v>27</v>
      </c>
      <c r="E64" s="229" t="s">
        <v>27</v>
      </c>
      <c r="G64" s="229" t="s">
        <v>27</v>
      </c>
      <c r="H64" s="229" t="s">
        <v>27</v>
      </c>
      <c r="I64" s="229" t="s">
        <v>27</v>
      </c>
    </row>
    <row r="66" spans="1:15" ht="21" customHeight="1" x14ac:dyDescent="0.2">
      <c r="A66" s="237" t="s">
        <v>561</v>
      </c>
    </row>
    <row r="67" spans="1:15" ht="61.5" customHeight="1" x14ac:dyDescent="0.2">
      <c r="A67" s="195" t="s">
        <v>562</v>
      </c>
      <c r="B67" s="227" t="s">
        <v>528</v>
      </c>
      <c r="C67" s="253" t="s">
        <v>529</v>
      </c>
      <c r="D67" s="228" t="s">
        <v>530</v>
      </c>
      <c r="E67" s="247" t="s">
        <v>531</v>
      </c>
      <c r="F67" s="247" t="s">
        <v>532</v>
      </c>
      <c r="G67" s="227" t="s">
        <v>533</v>
      </c>
      <c r="H67" s="248" t="s">
        <v>534</v>
      </c>
      <c r="I67" s="254" t="s">
        <v>535</v>
      </c>
      <c r="J67" s="254" t="s">
        <v>536</v>
      </c>
      <c r="K67" s="254" t="s">
        <v>537</v>
      </c>
      <c r="L67" s="254" t="s">
        <v>538</v>
      </c>
      <c r="M67" s="254" t="s">
        <v>539</v>
      </c>
      <c r="N67" s="249" t="s">
        <v>540</v>
      </c>
      <c r="O67" s="242" t="s">
        <v>55</v>
      </c>
    </row>
    <row r="68" spans="1:15" ht="21" customHeight="1" x14ac:dyDescent="0.2">
      <c r="A68" s="505">
        <v>1</v>
      </c>
      <c r="B68" s="536">
        <v>1</v>
      </c>
      <c r="C68" s="537"/>
      <c r="D68" s="538">
        <v>8</v>
      </c>
      <c r="E68" s="505">
        <v>0</v>
      </c>
      <c r="F68" s="494"/>
      <c r="G68" s="539"/>
      <c r="H68" s="540"/>
      <c r="I68" s="494"/>
      <c r="J68" s="494"/>
      <c r="K68" s="505">
        <v>0</v>
      </c>
      <c r="L68" s="505">
        <v>0</v>
      </c>
      <c r="M68" s="494"/>
      <c r="N68" s="548">
        <v>0</v>
      </c>
      <c r="O68" s="542">
        <f>SUM(B68:N68)</f>
        <v>9</v>
      </c>
    </row>
    <row r="69" spans="1:15" ht="21" customHeight="1" x14ac:dyDescent="0.2">
      <c r="A69" s="505">
        <v>2</v>
      </c>
      <c r="B69" s="536">
        <v>2</v>
      </c>
      <c r="C69" s="547">
        <v>2</v>
      </c>
      <c r="D69" s="538">
        <v>5</v>
      </c>
      <c r="E69" s="505">
        <v>0</v>
      </c>
      <c r="F69" s="505">
        <v>0</v>
      </c>
      <c r="G69" s="536">
        <v>2</v>
      </c>
      <c r="H69" s="540"/>
      <c r="I69" s="494"/>
      <c r="J69" s="494"/>
      <c r="K69" s="494"/>
      <c r="L69" s="494"/>
      <c r="M69" s="494"/>
      <c r="N69" s="541"/>
      <c r="O69" s="542">
        <f t="shared" ref="O69:O80" si="49">SUM(B69:N69)</f>
        <v>11</v>
      </c>
    </row>
    <row r="70" spans="1:15" ht="21" customHeight="1" x14ac:dyDescent="0.2">
      <c r="A70" s="505">
        <v>3</v>
      </c>
      <c r="B70" s="536">
        <v>2</v>
      </c>
      <c r="C70" s="547">
        <v>0</v>
      </c>
      <c r="D70" s="538">
        <v>11</v>
      </c>
      <c r="E70" s="505">
        <v>0</v>
      </c>
      <c r="F70" s="505">
        <v>0</v>
      </c>
      <c r="G70" s="536">
        <v>0</v>
      </c>
      <c r="H70" s="540"/>
      <c r="I70" s="494"/>
      <c r="J70" s="494"/>
      <c r="K70" s="505">
        <v>0</v>
      </c>
      <c r="L70" s="494"/>
      <c r="M70" s="494"/>
      <c r="N70" s="548">
        <v>0</v>
      </c>
      <c r="O70" s="542">
        <f t="shared" si="49"/>
        <v>13</v>
      </c>
    </row>
    <row r="71" spans="1:15" ht="21" customHeight="1" x14ac:dyDescent="0.2">
      <c r="A71" s="505">
        <v>4</v>
      </c>
      <c r="B71" s="536">
        <v>3</v>
      </c>
      <c r="C71" s="547">
        <v>1</v>
      </c>
      <c r="D71" s="538">
        <v>4</v>
      </c>
      <c r="E71" s="505">
        <v>0</v>
      </c>
      <c r="F71" s="505">
        <v>0</v>
      </c>
      <c r="G71" s="536">
        <v>1</v>
      </c>
      <c r="H71" s="540"/>
      <c r="I71" s="505">
        <v>0</v>
      </c>
      <c r="J71" s="494"/>
      <c r="K71" s="494"/>
      <c r="L71" s="494"/>
      <c r="M71" s="505">
        <v>0</v>
      </c>
      <c r="N71" s="548">
        <v>0</v>
      </c>
      <c r="O71" s="542">
        <f t="shared" si="49"/>
        <v>9</v>
      </c>
    </row>
    <row r="72" spans="1:15" ht="21" customHeight="1" x14ac:dyDescent="0.2">
      <c r="A72" s="505">
        <v>5</v>
      </c>
      <c r="B72" s="536">
        <v>2</v>
      </c>
      <c r="C72" s="537"/>
      <c r="D72" s="538">
        <v>4</v>
      </c>
      <c r="E72" s="505">
        <v>3</v>
      </c>
      <c r="F72" s="505">
        <v>0</v>
      </c>
      <c r="G72" s="536">
        <v>1</v>
      </c>
      <c r="H72" s="540"/>
      <c r="I72" s="494"/>
      <c r="J72" s="494"/>
      <c r="K72" s="505">
        <v>0</v>
      </c>
      <c r="L72" s="494"/>
      <c r="M72" s="505">
        <v>0</v>
      </c>
      <c r="N72" s="548">
        <v>0</v>
      </c>
      <c r="O72" s="542">
        <f t="shared" si="49"/>
        <v>10</v>
      </c>
    </row>
    <row r="73" spans="1:15" ht="21" customHeight="1" x14ac:dyDescent="0.2">
      <c r="A73" s="505">
        <v>6</v>
      </c>
      <c r="B73" s="536">
        <v>4</v>
      </c>
      <c r="C73" s="547">
        <v>2</v>
      </c>
      <c r="D73" s="538">
        <v>3</v>
      </c>
      <c r="E73" s="505">
        <v>1</v>
      </c>
      <c r="F73" s="505">
        <v>1</v>
      </c>
      <c r="G73" s="536">
        <v>0</v>
      </c>
      <c r="H73" s="540"/>
      <c r="I73" s="505">
        <v>0</v>
      </c>
      <c r="J73" s="494"/>
      <c r="K73" s="505">
        <v>0</v>
      </c>
      <c r="L73" s="494"/>
      <c r="M73" s="494"/>
      <c r="N73" s="541"/>
      <c r="O73" s="542">
        <f t="shared" si="49"/>
        <v>11</v>
      </c>
    </row>
    <row r="74" spans="1:15" ht="21" customHeight="1" x14ac:dyDescent="0.2">
      <c r="A74" s="505">
        <v>7</v>
      </c>
      <c r="B74" s="536">
        <v>19</v>
      </c>
      <c r="C74" s="547">
        <v>5</v>
      </c>
      <c r="D74" s="538">
        <v>8</v>
      </c>
      <c r="E74" s="505">
        <v>2</v>
      </c>
      <c r="F74" s="505">
        <v>0</v>
      </c>
      <c r="G74" s="536">
        <v>4</v>
      </c>
      <c r="H74" s="540"/>
      <c r="I74" s="505">
        <v>0</v>
      </c>
      <c r="J74" s="494"/>
      <c r="K74" s="505">
        <v>0</v>
      </c>
      <c r="L74" s="494"/>
      <c r="M74" s="505">
        <v>0</v>
      </c>
      <c r="N74" s="541"/>
      <c r="O74" s="542">
        <f t="shared" si="49"/>
        <v>38</v>
      </c>
    </row>
    <row r="75" spans="1:15" ht="21" customHeight="1" x14ac:dyDescent="0.2">
      <c r="A75" s="505">
        <v>8</v>
      </c>
      <c r="B75" s="536">
        <v>24</v>
      </c>
      <c r="C75" s="547">
        <v>3</v>
      </c>
      <c r="D75" s="538">
        <v>6</v>
      </c>
      <c r="E75" s="505">
        <v>3</v>
      </c>
      <c r="F75" s="494"/>
      <c r="G75" s="536">
        <v>3</v>
      </c>
      <c r="H75" s="549">
        <v>0</v>
      </c>
      <c r="I75" s="505">
        <v>0</v>
      </c>
      <c r="J75" s="494"/>
      <c r="K75" s="505">
        <v>1</v>
      </c>
      <c r="L75" s="505">
        <v>0</v>
      </c>
      <c r="M75" s="505">
        <v>0</v>
      </c>
      <c r="N75" s="548">
        <v>0</v>
      </c>
      <c r="O75" s="542">
        <f t="shared" si="49"/>
        <v>40</v>
      </c>
    </row>
    <row r="76" spans="1:15" ht="21" customHeight="1" x14ac:dyDescent="0.2">
      <c r="A76" s="505">
        <v>9</v>
      </c>
      <c r="B76" s="536">
        <v>6</v>
      </c>
      <c r="C76" s="537"/>
      <c r="D76" s="538">
        <v>1</v>
      </c>
      <c r="E76" s="505">
        <v>2</v>
      </c>
      <c r="F76" s="505">
        <v>0</v>
      </c>
      <c r="G76" s="536">
        <v>1</v>
      </c>
      <c r="H76" s="540"/>
      <c r="I76" s="494"/>
      <c r="J76" s="494"/>
      <c r="K76" s="505">
        <v>0</v>
      </c>
      <c r="L76" s="494"/>
      <c r="M76" s="505">
        <v>0</v>
      </c>
      <c r="N76" s="541"/>
      <c r="O76" s="542">
        <f t="shared" si="49"/>
        <v>10</v>
      </c>
    </row>
    <row r="77" spans="1:15" ht="21" customHeight="1" x14ac:dyDescent="0.2">
      <c r="A77" s="505">
        <v>10</v>
      </c>
      <c r="B77" s="536">
        <v>5</v>
      </c>
      <c r="C77" s="547">
        <v>0</v>
      </c>
      <c r="D77" s="538">
        <v>10</v>
      </c>
      <c r="E77" s="505">
        <v>2</v>
      </c>
      <c r="F77" s="505">
        <v>0</v>
      </c>
      <c r="G77" s="536">
        <v>1</v>
      </c>
      <c r="H77" s="540"/>
      <c r="I77" s="494"/>
      <c r="J77" s="494"/>
      <c r="K77" s="505">
        <v>0</v>
      </c>
      <c r="L77" s="494"/>
      <c r="M77" s="494"/>
      <c r="N77" s="541"/>
      <c r="O77" s="542">
        <f t="shared" si="49"/>
        <v>18</v>
      </c>
    </row>
    <row r="78" spans="1:15" ht="21" customHeight="1" x14ac:dyDescent="0.2">
      <c r="A78" s="505">
        <v>11</v>
      </c>
      <c r="B78" s="536">
        <v>1</v>
      </c>
      <c r="C78" s="547">
        <v>0</v>
      </c>
      <c r="D78" s="538">
        <v>5</v>
      </c>
      <c r="E78" s="505">
        <v>1</v>
      </c>
      <c r="F78" s="494"/>
      <c r="G78" s="536">
        <v>2</v>
      </c>
      <c r="H78" s="540"/>
      <c r="I78" s="494"/>
      <c r="J78" s="494"/>
      <c r="K78" s="505">
        <v>1</v>
      </c>
      <c r="L78" s="494"/>
      <c r="M78" s="494"/>
      <c r="N78" s="541"/>
      <c r="O78" s="542">
        <f t="shared" si="49"/>
        <v>10</v>
      </c>
    </row>
    <row r="79" spans="1:15" ht="21" customHeight="1" x14ac:dyDescent="0.2">
      <c r="A79" s="505">
        <v>12</v>
      </c>
      <c r="B79" s="539"/>
      <c r="C79" s="547">
        <v>2</v>
      </c>
      <c r="D79" s="538">
        <v>9</v>
      </c>
      <c r="E79" s="505">
        <v>0</v>
      </c>
      <c r="F79" s="505">
        <v>0</v>
      </c>
      <c r="G79" s="539"/>
      <c r="H79" s="540"/>
      <c r="I79" s="494"/>
      <c r="J79" s="494"/>
      <c r="K79" s="494"/>
      <c r="L79" s="494"/>
      <c r="M79" s="494"/>
      <c r="N79" s="548">
        <v>0</v>
      </c>
      <c r="O79" s="542">
        <f t="shared" si="49"/>
        <v>11</v>
      </c>
    </row>
    <row r="80" spans="1:15" ht="21" customHeight="1" x14ac:dyDescent="0.2">
      <c r="A80" s="243" t="s">
        <v>55</v>
      </c>
      <c r="B80" s="539">
        <f>SUM(B68:B79)</f>
        <v>69</v>
      </c>
      <c r="C80" s="558">
        <f t="shared" ref="C80:N80" si="50">SUM(C68:C79)</f>
        <v>15</v>
      </c>
      <c r="D80" s="542">
        <f t="shared" si="50"/>
        <v>74</v>
      </c>
      <c r="E80" s="494">
        <f t="shared" si="50"/>
        <v>14</v>
      </c>
      <c r="F80" s="494">
        <f t="shared" si="50"/>
        <v>1</v>
      </c>
      <c r="G80" s="539">
        <f t="shared" si="50"/>
        <v>15</v>
      </c>
      <c r="H80" s="559">
        <f t="shared" si="50"/>
        <v>0</v>
      </c>
      <c r="I80" s="560">
        <f t="shared" si="50"/>
        <v>0</v>
      </c>
      <c r="J80" s="560">
        <f t="shared" si="50"/>
        <v>0</v>
      </c>
      <c r="K80" s="560">
        <f t="shared" si="50"/>
        <v>2</v>
      </c>
      <c r="L80" s="560">
        <f t="shared" si="50"/>
        <v>0</v>
      </c>
      <c r="M80" s="560">
        <f t="shared" si="50"/>
        <v>0</v>
      </c>
      <c r="N80" s="561">
        <f t="shared" si="50"/>
        <v>0</v>
      </c>
      <c r="O80" s="542">
        <f t="shared" si="49"/>
        <v>190</v>
      </c>
    </row>
    <row r="81" spans="1:14" ht="21" customHeight="1" x14ac:dyDescent="0.2">
      <c r="C81" s="229" t="s">
        <v>27</v>
      </c>
      <c r="H81" s="229" t="s">
        <v>27</v>
      </c>
      <c r="I81" s="229" t="s">
        <v>27</v>
      </c>
      <c r="J81" s="229" t="s">
        <v>27</v>
      </c>
      <c r="K81" s="229" t="s">
        <v>27</v>
      </c>
      <c r="L81" s="229" t="s">
        <v>27</v>
      </c>
      <c r="M81" s="229" t="s">
        <v>27</v>
      </c>
      <c r="N81" s="229" t="s">
        <v>27</v>
      </c>
    </row>
    <row r="82" spans="1:14" ht="21" customHeight="1" x14ac:dyDescent="0.2">
      <c r="A82" s="237" t="s">
        <v>563</v>
      </c>
    </row>
    <row r="83" spans="1:14" ht="21" customHeight="1" x14ac:dyDescent="0.2">
      <c r="A83" s="504"/>
      <c r="B83" s="255" t="s">
        <v>542</v>
      </c>
      <c r="C83" s="256" t="s">
        <v>543</v>
      </c>
      <c r="D83" s="257" t="s">
        <v>544</v>
      </c>
      <c r="E83" s="258" t="s">
        <v>564</v>
      </c>
      <c r="F83" s="259" t="s">
        <v>546</v>
      </c>
      <c r="G83" s="256" t="s">
        <v>547</v>
      </c>
      <c r="H83" s="257" t="s">
        <v>548</v>
      </c>
      <c r="I83" s="258" t="s">
        <v>549</v>
      </c>
      <c r="J83" s="242" t="s">
        <v>55</v>
      </c>
    </row>
    <row r="84" spans="1:14" ht="21" customHeight="1" x14ac:dyDescent="0.2">
      <c r="A84" s="357">
        <v>1</v>
      </c>
      <c r="B84" s="566">
        <v>22</v>
      </c>
      <c r="C84" s="570">
        <v>0</v>
      </c>
      <c r="D84" s="504"/>
      <c r="E84" s="568"/>
      <c r="F84" s="569">
        <v>19</v>
      </c>
      <c r="G84" s="570">
        <v>3</v>
      </c>
      <c r="H84" s="357">
        <v>1</v>
      </c>
      <c r="I84" s="568"/>
      <c r="J84" s="572">
        <f>SUM(B84:I84)</f>
        <v>45</v>
      </c>
    </row>
    <row r="85" spans="1:14" ht="21" customHeight="1" x14ac:dyDescent="0.2">
      <c r="A85" s="357">
        <v>2</v>
      </c>
      <c r="B85" s="566">
        <v>14</v>
      </c>
      <c r="C85" s="570">
        <v>0</v>
      </c>
      <c r="D85" s="357">
        <v>1</v>
      </c>
      <c r="E85" s="568"/>
      <c r="F85" s="569">
        <v>28</v>
      </c>
      <c r="G85" s="570">
        <v>1</v>
      </c>
      <c r="H85" s="504"/>
      <c r="I85" s="568"/>
      <c r="J85" s="572">
        <f t="shared" ref="J85:J96" si="51">SUM(B85:I85)</f>
        <v>44</v>
      </c>
    </row>
    <row r="86" spans="1:14" ht="21" customHeight="1" x14ac:dyDescent="0.2">
      <c r="A86" s="357">
        <v>3</v>
      </c>
      <c r="B86" s="566">
        <v>13</v>
      </c>
      <c r="C86" s="570">
        <v>0</v>
      </c>
      <c r="D86" s="357">
        <v>1</v>
      </c>
      <c r="E86" s="568"/>
      <c r="F86" s="569">
        <v>23</v>
      </c>
      <c r="G86" s="570">
        <v>1</v>
      </c>
      <c r="H86" s="357">
        <v>0</v>
      </c>
      <c r="I86" s="568"/>
      <c r="J86" s="572">
        <f t="shared" si="51"/>
        <v>38</v>
      </c>
    </row>
    <row r="87" spans="1:14" ht="21" customHeight="1" x14ac:dyDescent="0.2">
      <c r="A87" s="357">
        <v>4</v>
      </c>
      <c r="B87" s="566">
        <v>14</v>
      </c>
      <c r="C87" s="570">
        <v>0</v>
      </c>
      <c r="D87" s="357">
        <v>1</v>
      </c>
      <c r="E87" s="571">
        <v>0</v>
      </c>
      <c r="F87" s="569">
        <v>25</v>
      </c>
      <c r="G87" s="570">
        <v>4</v>
      </c>
      <c r="H87" s="504"/>
      <c r="I87" s="568"/>
      <c r="J87" s="572">
        <f t="shared" si="51"/>
        <v>44</v>
      </c>
    </row>
    <row r="88" spans="1:14" ht="21" customHeight="1" x14ac:dyDescent="0.2">
      <c r="A88" s="357">
        <v>5</v>
      </c>
      <c r="B88" s="566">
        <v>11</v>
      </c>
      <c r="C88" s="570">
        <v>0</v>
      </c>
      <c r="D88" s="357">
        <v>0</v>
      </c>
      <c r="E88" s="568"/>
      <c r="F88" s="569">
        <v>31</v>
      </c>
      <c r="G88" s="570">
        <v>3</v>
      </c>
      <c r="H88" s="357">
        <v>1</v>
      </c>
      <c r="I88" s="568"/>
      <c r="J88" s="572">
        <f t="shared" si="51"/>
        <v>46</v>
      </c>
    </row>
    <row r="89" spans="1:14" ht="21" customHeight="1" x14ac:dyDescent="0.2">
      <c r="A89" s="357">
        <v>6</v>
      </c>
      <c r="B89" s="566">
        <v>9</v>
      </c>
      <c r="C89" s="570">
        <v>0</v>
      </c>
      <c r="D89" s="357">
        <v>0</v>
      </c>
      <c r="E89" s="568"/>
      <c r="F89" s="569">
        <v>20</v>
      </c>
      <c r="G89" s="570">
        <v>10</v>
      </c>
      <c r="H89" s="357">
        <v>0</v>
      </c>
      <c r="I89" s="568"/>
      <c r="J89" s="572">
        <f t="shared" si="51"/>
        <v>39</v>
      </c>
    </row>
    <row r="90" spans="1:14" ht="21" customHeight="1" x14ac:dyDescent="0.2">
      <c r="A90" s="357">
        <v>7</v>
      </c>
      <c r="B90" s="566">
        <v>16</v>
      </c>
      <c r="C90" s="570">
        <v>0</v>
      </c>
      <c r="D90" s="357">
        <v>0</v>
      </c>
      <c r="E90" s="568"/>
      <c r="F90" s="569">
        <v>22</v>
      </c>
      <c r="G90" s="570">
        <v>11</v>
      </c>
      <c r="H90" s="357">
        <v>0</v>
      </c>
      <c r="I90" s="568"/>
      <c r="J90" s="572">
        <f t="shared" si="51"/>
        <v>49</v>
      </c>
    </row>
    <row r="91" spans="1:14" ht="21" customHeight="1" x14ac:dyDescent="0.2">
      <c r="A91" s="357">
        <v>8</v>
      </c>
      <c r="B91" s="566">
        <v>14</v>
      </c>
      <c r="C91" s="570">
        <v>0</v>
      </c>
      <c r="D91" s="357">
        <v>0</v>
      </c>
      <c r="E91" s="568"/>
      <c r="F91" s="569">
        <v>31</v>
      </c>
      <c r="G91" s="570">
        <v>7</v>
      </c>
      <c r="H91" s="357">
        <v>0</v>
      </c>
      <c r="I91" s="568"/>
      <c r="J91" s="572">
        <f t="shared" si="51"/>
        <v>52</v>
      </c>
    </row>
    <row r="92" spans="1:14" ht="21" customHeight="1" x14ac:dyDescent="0.2">
      <c r="A92" s="357">
        <v>9</v>
      </c>
      <c r="B92" s="566">
        <v>12</v>
      </c>
      <c r="C92" s="570">
        <v>0</v>
      </c>
      <c r="D92" s="357">
        <v>0</v>
      </c>
      <c r="E92" s="568"/>
      <c r="F92" s="569">
        <v>22</v>
      </c>
      <c r="G92" s="570">
        <v>3</v>
      </c>
      <c r="H92" s="357">
        <v>0</v>
      </c>
      <c r="I92" s="571">
        <v>1</v>
      </c>
      <c r="J92" s="572">
        <f t="shared" si="51"/>
        <v>38</v>
      </c>
    </row>
    <row r="93" spans="1:14" ht="21" customHeight="1" x14ac:dyDescent="0.2">
      <c r="A93" s="357">
        <v>10</v>
      </c>
      <c r="B93" s="566">
        <v>18</v>
      </c>
      <c r="C93" s="570">
        <v>0</v>
      </c>
      <c r="D93" s="357">
        <v>1</v>
      </c>
      <c r="E93" s="568"/>
      <c r="F93" s="569">
        <v>25</v>
      </c>
      <c r="G93" s="570">
        <v>4</v>
      </c>
      <c r="H93" s="357">
        <v>0</v>
      </c>
      <c r="I93" s="568"/>
      <c r="J93" s="572">
        <f t="shared" si="51"/>
        <v>48</v>
      </c>
    </row>
    <row r="94" spans="1:14" ht="21" customHeight="1" x14ac:dyDescent="0.2">
      <c r="A94" s="357">
        <v>11</v>
      </c>
      <c r="B94" s="566">
        <v>15</v>
      </c>
      <c r="C94" s="570">
        <v>0</v>
      </c>
      <c r="D94" s="357">
        <v>0</v>
      </c>
      <c r="E94" s="568"/>
      <c r="F94" s="569">
        <v>24</v>
      </c>
      <c r="G94" s="570">
        <v>1</v>
      </c>
      <c r="H94" s="504"/>
      <c r="I94" s="568"/>
      <c r="J94" s="572">
        <f t="shared" si="51"/>
        <v>40</v>
      </c>
    </row>
    <row r="95" spans="1:14" ht="21" customHeight="1" x14ac:dyDescent="0.2">
      <c r="A95" s="357">
        <v>12</v>
      </c>
      <c r="B95" s="566">
        <v>22</v>
      </c>
      <c r="C95" s="570">
        <v>0</v>
      </c>
      <c r="D95" s="504"/>
      <c r="E95" s="568"/>
      <c r="F95" s="569">
        <v>15</v>
      </c>
      <c r="G95" s="567"/>
      <c r="H95" s="357">
        <v>0</v>
      </c>
      <c r="I95" s="568"/>
      <c r="J95" s="572">
        <f t="shared" si="51"/>
        <v>37</v>
      </c>
    </row>
    <row r="96" spans="1:14" ht="21" customHeight="1" x14ac:dyDescent="0.2">
      <c r="A96" s="243" t="s">
        <v>55</v>
      </c>
      <c r="B96" s="573">
        <f>SUM(B84:B95)</f>
        <v>180</v>
      </c>
      <c r="C96" s="574">
        <f t="shared" ref="C96:I96" si="52">SUM(C84:C95)</f>
        <v>0</v>
      </c>
      <c r="D96" s="578">
        <f t="shared" si="52"/>
        <v>4</v>
      </c>
      <c r="E96" s="575">
        <f t="shared" si="52"/>
        <v>0</v>
      </c>
      <c r="F96" s="577">
        <f t="shared" si="52"/>
        <v>285</v>
      </c>
      <c r="G96" s="574">
        <f t="shared" si="52"/>
        <v>48</v>
      </c>
      <c r="H96" s="578">
        <f t="shared" si="52"/>
        <v>2</v>
      </c>
      <c r="I96" s="575">
        <f t="shared" si="52"/>
        <v>1</v>
      </c>
      <c r="J96" s="572">
        <f t="shared" si="51"/>
        <v>520</v>
      </c>
    </row>
    <row r="97" spans="3:9" ht="21" customHeight="1" x14ac:dyDescent="0.2">
      <c r="C97" s="229" t="s">
        <v>27</v>
      </c>
      <c r="D97" s="229" t="s">
        <v>27</v>
      </c>
      <c r="E97" s="229" t="s">
        <v>27</v>
      </c>
      <c r="G97" s="229" t="s">
        <v>27</v>
      </c>
      <c r="H97" s="229" t="s">
        <v>27</v>
      </c>
      <c r="I97" s="229" t="s">
        <v>27</v>
      </c>
    </row>
  </sheetData>
  <mergeCells count="18">
    <mergeCell ref="L18:M18"/>
    <mergeCell ref="N18:O18"/>
    <mergeCell ref="B3:C3"/>
    <mergeCell ref="D3:E3"/>
    <mergeCell ref="F3:G3"/>
    <mergeCell ref="H3:I3"/>
    <mergeCell ref="J3:K3"/>
    <mergeCell ref="L3:M3"/>
    <mergeCell ref="B18:C18"/>
    <mergeCell ref="D18:E18"/>
    <mergeCell ref="F18:G18"/>
    <mergeCell ref="H18:I18"/>
    <mergeCell ref="J18:K18"/>
    <mergeCell ref="P18:Q18"/>
    <mergeCell ref="R18:S18"/>
    <mergeCell ref="N3:O3"/>
    <mergeCell ref="P3:Q3"/>
    <mergeCell ref="R3:S3"/>
  </mergeCells>
  <phoneticPr fontId="1"/>
  <pageMargins left="0.7" right="0.7" top="0.75" bottom="0.75" header="0.3" footer="0.3"/>
  <pageSetup paperSize="9" scale="66" firstPageNumber="24" fitToHeight="0" pageOrder="overThenDown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autoPageBreaks="0"/>
  </sheetPr>
  <dimension ref="A1:BT177"/>
  <sheetViews>
    <sheetView showGridLines="0" view="pageBreakPreview" topLeftCell="A2" zoomScale="80" zoomScaleNormal="100" zoomScaleSheetLayoutView="80" workbookViewId="0">
      <pane xSplit="1" ySplit="5" topLeftCell="B7" activePane="bottomRight" state="frozen"/>
      <selection activeCell="F18" sqref="F18"/>
      <selection pane="topRight" activeCell="F18" sqref="F18"/>
      <selection pane="bottomLeft" activeCell="F18" sqref="F18"/>
      <selection pane="bottomRight" activeCell="F18" sqref="F18"/>
    </sheetView>
  </sheetViews>
  <sheetFormatPr defaultColWidth="10.08984375" defaultRowHeight="21" customHeight="1" x14ac:dyDescent="0.2"/>
  <cols>
    <col min="1" max="1" width="10.453125" style="4" customWidth="1"/>
    <col min="2" max="2" width="12" style="4" customWidth="1"/>
    <col min="3" max="3" width="8.36328125" style="4" customWidth="1"/>
    <col min="4" max="4" width="6.08984375" style="4" customWidth="1"/>
    <col min="5" max="5" width="5.6328125" style="4" bestFit="1" customWidth="1"/>
    <col min="6" max="6" width="7.81640625" style="4" customWidth="1"/>
    <col min="7" max="7" width="4.6328125" style="4" bestFit="1" customWidth="1"/>
    <col min="8" max="8" width="7" style="4" customWidth="1"/>
    <col min="9" max="9" width="5.08984375" style="4" bestFit="1" customWidth="1"/>
    <col min="10" max="10" width="7" style="4" customWidth="1"/>
    <col min="11" max="11" width="4.6328125" style="4" bestFit="1" customWidth="1"/>
    <col min="12" max="12" width="7" style="4" customWidth="1"/>
    <col min="13" max="13" width="4.6328125" style="4" bestFit="1" customWidth="1"/>
    <col min="14" max="14" width="7" style="4" customWidth="1"/>
    <col min="15" max="40" width="5.1796875" style="4" customWidth="1"/>
    <col min="41" max="16384" width="10.08984375" style="4"/>
  </cols>
  <sheetData>
    <row r="1" spans="1:72" ht="21" customHeight="1" x14ac:dyDescent="0.2">
      <c r="A1" s="3" t="s">
        <v>140</v>
      </c>
    </row>
    <row r="2" spans="1:72" ht="27.75" customHeight="1" x14ac:dyDescent="0.2">
      <c r="A2" s="652" t="s">
        <v>44</v>
      </c>
      <c r="B2" s="655" t="s">
        <v>45</v>
      </c>
      <c r="C2" s="655"/>
      <c r="D2" s="655"/>
      <c r="E2" s="657" t="s">
        <v>141</v>
      </c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Q2" s="658"/>
      <c r="R2" s="659"/>
      <c r="S2" s="657" t="s">
        <v>142</v>
      </c>
      <c r="T2" s="658"/>
      <c r="U2" s="658"/>
      <c r="V2" s="658"/>
      <c r="W2" s="658"/>
      <c r="X2" s="658"/>
      <c r="Y2" s="658"/>
      <c r="Z2" s="658"/>
      <c r="AA2" s="658"/>
      <c r="AB2" s="658"/>
      <c r="AC2" s="658"/>
      <c r="AD2" s="658"/>
      <c r="AE2" s="658"/>
      <c r="AF2" s="658"/>
      <c r="AG2" s="658"/>
      <c r="AH2" s="658"/>
      <c r="AI2" s="658"/>
      <c r="AJ2" s="658"/>
      <c r="AK2" s="658"/>
      <c r="AL2" s="658"/>
      <c r="AM2" s="658"/>
      <c r="AN2" s="660"/>
      <c r="AO2" s="4">
        <v>0</v>
      </c>
      <c r="AP2" s="4">
        <v>0</v>
      </c>
      <c r="AQ2" s="4">
        <v>0</v>
      </c>
      <c r="AR2" s="4">
        <v>0</v>
      </c>
      <c r="AS2" s="4">
        <v>0</v>
      </c>
      <c r="AT2" s="4">
        <v>0</v>
      </c>
      <c r="AU2" s="4">
        <v>0</v>
      </c>
      <c r="AV2" s="4">
        <v>0</v>
      </c>
      <c r="AW2" s="4">
        <v>0</v>
      </c>
      <c r="AX2" s="4">
        <v>0</v>
      </c>
      <c r="AY2" s="4">
        <v>0</v>
      </c>
      <c r="AZ2" s="4">
        <v>0</v>
      </c>
      <c r="BA2" s="4">
        <v>0</v>
      </c>
      <c r="BB2" s="4">
        <v>0</v>
      </c>
      <c r="BC2" s="4">
        <v>0</v>
      </c>
      <c r="BD2" s="4">
        <v>0</v>
      </c>
      <c r="BE2" s="4">
        <v>0</v>
      </c>
      <c r="BF2" s="4">
        <v>0</v>
      </c>
      <c r="BG2" s="4">
        <v>0</v>
      </c>
      <c r="BH2" s="4">
        <v>0</v>
      </c>
      <c r="BI2" s="4">
        <v>0</v>
      </c>
      <c r="BJ2" s="4">
        <v>0</v>
      </c>
      <c r="BK2" s="4">
        <v>0</v>
      </c>
      <c r="BL2" s="4">
        <v>0</v>
      </c>
      <c r="BM2" s="4">
        <v>0</v>
      </c>
      <c r="BN2" s="4">
        <v>0</v>
      </c>
      <c r="BO2" s="4">
        <v>0</v>
      </c>
      <c r="BP2" s="4">
        <v>0</v>
      </c>
      <c r="BQ2" s="4">
        <v>0</v>
      </c>
      <c r="BR2" s="4">
        <v>0</v>
      </c>
      <c r="BS2" s="4">
        <v>0</v>
      </c>
      <c r="BT2" s="4">
        <v>0</v>
      </c>
    </row>
    <row r="3" spans="1:72" ht="33" customHeight="1" x14ac:dyDescent="0.2">
      <c r="A3" s="653"/>
      <c r="B3" s="655"/>
      <c r="C3" s="655"/>
      <c r="D3" s="655"/>
      <c r="E3" s="661" t="s">
        <v>143</v>
      </c>
      <c r="F3" s="662"/>
      <c r="G3" s="662"/>
      <c r="H3" s="662"/>
      <c r="I3" s="662"/>
      <c r="J3" s="663"/>
      <c r="K3" s="664" t="s">
        <v>58</v>
      </c>
      <c r="L3" s="664"/>
      <c r="M3" s="664" t="s">
        <v>363</v>
      </c>
      <c r="N3" s="664"/>
      <c r="O3" s="666" t="s">
        <v>55</v>
      </c>
      <c r="P3" s="668" t="s">
        <v>144</v>
      </c>
      <c r="Q3" s="664"/>
      <c r="R3" s="664"/>
      <c r="S3" s="664"/>
      <c r="T3" s="664"/>
      <c r="U3" s="664" t="s">
        <v>145</v>
      </c>
      <c r="V3" s="664"/>
      <c r="W3" s="664"/>
      <c r="X3" s="664"/>
      <c r="Y3" s="664"/>
      <c r="Z3" s="664" t="s">
        <v>146</v>
      </c>
      <c r="AA3" s="664"/>
      <c r="AB3" s="664"/>
      <c r="AC3" s="664"/>
      <c r="AD3" s="664"/>
      <c r="AE3" s="664" t="s">
        <v>147</v>
      </c>
      <c r="AF3" s="664"/>
      <c r="AG3" s="664"/>
      <c r="AH3" s="664"/>
      <c r="AI3" s="664"/>
      <c r="AJ3" s="664" t="s">
        <v>148</v>
      </c>
      <c r="AK3" s="664"/>
      <c r="AL3" s="664"/>
      <c r="AM3" s="664"/>
      <c r="AN3" s="669"/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</row>
    <row r="4" spans="1:72" ht="21.75" customHeight="1" x14ac:dyDescent="0.2">
      <c r="A4" s="653"/>
      <c r="B4" s="655"/>
      <c r="C4" s="655"/>
      <c r="D4" s="655"/>
      <c r="E4" s="661" t="s">
        <v>55</v>
      </c>
      <c r="F4" s="663"/>
      <c r="G4" s="664" t="s">
        <v>62</v>
      </c>
      <c r="H4" s="664"/>
      <c r="I4" s="664" t="s">
        <v>120</v>
      </c>
      <c r="J4" s="664"/>
      <c r="K4" s="664"/>
      <c r="L4" s="664"/>
      <c r="M4" s="664"/>
      <c r="N4" s="664"/>
      <c r="O4" s="666"/>
      <c r="P4" s="664" t="s">
        <v>149</v>
      </c>
      <c r="Q4" s="664"/>
      <c r="R4" s="672"/>
      <c r="S4" s="673" t="s">
        <v>150</v>
      </c>
      <c r="T4" s="673" t="s">
        <v>360</v>
      </c>
      <c r="U4" s="676" t="s">
        <v>55</v>
      </c>
      <c r="V4" s="673" t="s">
        <v>151</v>
      </c>
      <c r="W4" s="676" t="s">
        <v>152</v>
      </c>
      <c r="X4" s="673" t="s">
        <v>150</v>
      </c>
      <c r="Y4" s="676" t="s">
        <v>361</v>
      </c>
      <c r="Z4" s="673" t="s">
        <v>55</v>
      </c>
      <c r="AA4" s="676" t="s">
        <v>151</v>
      </c>
      <c r="AB4" s="673" t="s">
        <v>152</v>
      </c>
      <c r="AC4" s="676" t="s">
        <v>150</v>
      </c>
      <c r="AD4" s="673" t="s">
        <v>360</v>
      </c>
      <c r="AE4" s="676" t="s">
        <v>55</v>
      </c>
      <c r="AF4" s="673" t="s">
        <v>151</v>
      </c>
      <c r="AG4" s="676" t="s">
        <v>152</v>
      </c>
      <c r="AH4" s="673" t="s">
        <v>150</v>
      </c>
      <c r="AI4" s="676" t="s">
        <v>362</v>
      </c>
      <c r="AJ4" s="673" t="s">
        <v>55</v>
      </c>
      <c r="AK4" s="676" t="s">
        <v>151</v>
      </c>
      <c r="AL4" s="673" t="s">
        <v>152</v>
      </c>
      <c r="AM4" s="676" t="s">
        <v>150</v>
      </c>
      <c r="AN4" s="678" t="s">
        <v>360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4">
        <v>0</v>
      </c>
      <c r="BP4" s="4">
        <v>0</v>
      </c>
      <c r="BQ4" s="4">
        <v>0</v>
      </c>
      <c r="BR4" s="4">
        <v>0</v>
      </c>
      <c r="BS4" s="4">
        <v>0</v>
      </c>
      <c r="BT4" s="4">
        <v>0</v>
      </c>
    </row>
    <row r="5" spans="1:72" ht="103.5" customHeight="1" x14ac:dyDescent="0.2">
      <c r="A5" s="654"/>
      <c r="B5" s="656"/>
      <c r="C5" s="656"/>
      <c r="D5" s="656"/>
      <c r="E5" s="670"/>
      <c r="F5" s="671"/>
      <c r="G5" s="665"/>
      <c r="H5" s="665"/>
      <c r="I5" s="665"/>
      <c r="J5" s="665"/>
      <c r="K5" s="665"/>
      <c r="L5" s="665"/>
      <c r="M5" s="665"/>
      <c r="N5" s="665"/>
      <c r="O5" s="667"/>
      <c r="P5" s="5" t="s">
        <v>153</v>
      </c>
      <c r="Q5" s="6" t="s">
        <v>154</v>
      </c>
      <c r="R5" s="7" t="s">
        <v>155</v>
      </c>
      <c r="S5" s="674"/>
      <c r="T5" s="675"/>
      <c r="U5" s="677"/>
      <c r="V5" s="675"/>
      <c r="W5" s="677"/>
      <c r="X5" s="675"/>
      <c r="Y5" s="677"/>
      <c r="Z5" s="675"/>
      <c r="AA5" s="677"/>
      <c r="AB5" s="675"/>
      <c r="AC5" s="677"/>
      <c r="AD5" s="675"/>
      <c r="AE5" s="677"/>
      <c r="AF5" s="675"/>
      <c r="AG5" s="677"/>
      <c r="AH5" s="675"/>
      <c r="AI5" s="677"/>
      <c r="AJ5" s="675"/>
      <c r="AK5" s="677"/>
      <c r="AL5" s="675"/>
      <c r="AM5" s="677"/>
      <c r="AN5" s="679"/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</row>
    <row r="6" spans="1:72" ht="13.5" customHeight="1" x14ac:dyDescent="0.2">
      <c r="A6" s="8"/>
      <c r="B6" s="9" t="s">
        <v>63</v>
      </c>
      <c r="C6" s="10" t="s">
        <v>72</v>
      </c>
      <c r="D6" s="11" t="s">
        <v>56</v>
      </c>
      <c r="E6" s="10" t="s">
        <v>63</v>
      </c>
      <c r="F6" s="10" t="s">
        <v>64</v>
      </c>
      <c r="G6" s="12" t="s">
        <v>63</v>
      </c>
      <c r="H6" s="13" t="s">
        <v>64</v>
      </c>
      <c r="I6" s="12" t="s">
        <v>63</v>
      </c>
      <c r="J6" s="13" t="s">
        <v>64</v>
      </c>
      <c r="K6" s="12" t="s">
        <v>63</v>
      </c>
      <c r="L6" s="13" t="s">
        <v>64</v>
      </c>
      <c r="M6" s="12" t="s">
        <v>63</v>
      </c>
      <c r="N6" s="13" t="s">
        <v>64</v>
      </c>
      <c r="O6" s="13" t="s">
        <v>56</v>
      </c>
      <c r="P6" s="10" t="s">
        <v>56</v>
      </c>
      <c r="Q6" s="14" t="s">
        <v>56</v>
      </c>
      <c r="R6" s="15" t="s">
        <v>56</v>
      </c>
      <c r="S6" s="9" t="s">
        <v>56</v>
      </c>
      <c r="T6" s="14" t="s">
        <v>56</v>
      </c>
      <c r="U6" s="10" t="s">
        <v>56</v>
      </c>
      <c r="V6" s="14" t="s">
        <v>56</v>
      </c>
      <c r="W6" s="10" t="s">
        <v>56</v>
      </c>
      <c r="X6" s="14" t="s">
        <v>56</v>
      </c>
      <c r="Y6" s="10" t="s">
        <v>56</v>
      </c>
      <c r="Z6" s="14" t="s">
        <v>56</v>
      </c>
      <c r="AA6" s="10" t="s">
        <v>56</v>
      </c>
      <c r="AB6" s="14" t="s">
        <v>56</v>
      </c>
      <c r="AC6" s="10" t="s">
        <v>56</v>
      </c>
      <c r="AD6" s="14" t="s">
        <v>56</v>
      </c>
      <c r="AE6" s="10" t="s">
        <v>56</v>
      </c>
      <c r="AF6" s="14" t="s">
        <v>56</v>
      </c>
      <c r="AG6" s="10" t="s">
        <v>56</v>
      </c>
      <c r="AH6" s="14" t="s">
        <v>56</v>
      </c>
      <c r="AI6" s="10" t="s">
        <v>56</v>
      </c>
      <c r="AJ6" s="14" t="s">
        <v>56</v>
      </c>
      <c r="AK6" s="10" t="s">
        <v>56</v>
      </c>
      <c r="AL6" s="14" t="s">
        <v>56</v>
      </c>
      <c r="AM6" s="10" t="s">
        <v>56</v>
      </c>
      <c r="AN6" s="15" t="s">
        <v>56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>
        <v>0</v>
      </c>
    </row>
    <row r="7" spans="1:72" ht="21" customHeight="1" x14ac:dyDescent="0.2">
      <c r="A7" s="16" t="s">
        <v>75</v>
      </c>
      <c r="B7" s="172">
        <f t="shared" ref="B7:C22" si="0">E7+K7+M7</f>
        <v>1559</v>
      </c>
      <c r="C7" s="17">
        <f t="shared" si="0"/>
        <v>609861</v>
      </c>
      <c r="D7" s="18">
        <f>O7</f>
        <v>4450</v>
      </c>
      <c r="E7" s="19">
        <f>G7+I7</f>
        <v>1107</v>
      </c>
      <c r="F7" s="19">
        <f>H7+J7</f>
        <v>258927</v>
      </c>
      <c r="G7" s="20">
        <f>G8+G26+G38+G59+G69+G88+G110+G134+G146+G156+G171</f>
        <v>485</v>
      </c>
      <c r="H7" s="21">
        <f>H8+H26+H38+H59+H69+H88+H110+H134+H146+H156+H171</f>
        <v>11733</v>
      </c>
      <c r="I7" s="20">
        <f>I8+I26+I38+I59+I69+I88+I110+I134+I146+I156+I171</f>
        <v>622</v>
      </c>
      <c r="J7" s="21">
        <f t="shared" ref="J7:N7" si="1">J8+J26+J38+J59+J69+J88+J110+J134+J146+J156+J171</f>
        <v>247194</v>
      </c>
      <c r="K7" s="20">
        <f>K8+K26+K38+K59+K69+K88+K110+K134+K146+K156+K171</f>
        <v>219</v>
      </c>
      <c r="L7" s="21">
        <f t="shared" si="1"/>
        <v>286291</v>
      </c>
      <c r="M7" s="20">
        <f t="shared" si="1"/>
        <v>233</v>
      </c>
      <c r="N7" s="21">
        <f t="shared" si="1"/>
        <v>64643</v>
      </c>
      <c r="O7" s="21">
        <f>U7+Z7+AE7+AJ7</f>
        <v>4450</v>
      </c>
      <c r="P7" s="17">
        <f>SUM(Q7:R7)</f>
        <v>2891</v>
      </c>
      <c r="Q7" s="22">
        <f t="shared" ref="Q7:T22" si="2">V7+AA7+AF7+AK7</f>
        <v>1165</v>
      </c>
      <c r="R7" s="23">
        <f>W7+AB7+AG7+AL7</f>
        <v>1726</v>
      </c>
      <c r="S7" s="24">
        <f t="shared" si="2"/>
        <v>1497</v>
      </c>
      <c r="T7" s="22">
        <f t="shared" si="2"/>
        <v>62</v>
      </c>
      <c r="U7" s="17">
        <f>SUM(V7:Y7)</f>
        <v>1221</v>
      </c>
      <c r="V7" s="25">
        <f>V8+V26+V38+V59+V69+V88+V110+V134+V146+V156+V171</f>
        <v>986</v>
      </c>
      <c r="W7" s="25">
        <f>W8+W26+W38+W59+W69+W88+W110+W134+W146+W156+W171</f>
        <v>108</v>
      </c>
      <c r="X7" s="25">
        <f>X8+X26+X38+X59+X69+X88+X110+X134+X146+X156+X171</f>
        <v>119</v>
      </c>
      <c r="Y7" s="25">
        <f>Y8+Y26+Y38+Y59+Y69+Y88+Y110+Y134+Y146+Y156+Y171</f>
        <v>8</v>
      </c>
      <c r="Z7" s="25">
        <f>SUM(AA7:AD7)</f>
        <v>1790</v>
      </c>
      <c r="AA7" s="24">
        <f>AA8+AA26+AA38+AA59+AA69+AA88+AA110+AA134+AA146+AA156+AA171</f>
        <v>96</v>
      </c>
      <c r="AB7" s="24">
        <f>AB8+AB26+AB38+AB59+AB69+AB88+AB110+AB134+AB146+AB156+AB171</f>
        <v>1405</v>
      </c>
      <c r="AC7" s="24">
        <f>AC8+AC26+AC38+AC59+AC69+AC88+AC110+AC134+AC146+AC156+AC171</f>
        <v>277</v>
      </c>
      <c r="AD7" s="24">
        <f>AD8+AD26+AD38+AD59+AD69+AD88+AD110+AD134+AD146+AD156+AD171</f>
        <v>12</v>
      </c>
      <c r="AE7" s="17">
        <f>SUM(AF7:AI7)</f>
        <v>1088</v>
      </c>
      <c r="AF7" s="25">
        <f>AF8+AF26+AF38+AF59+AF69+AF88+AF110+AF134+AF146+AF156+AF171</f>
        <v>16</v>
      </c>
      <c r="AG7" s="17">
        <f>AG8+AG26+AG38+AG59+AG69+AG88+AG110+AG134+AG146+AG156+AG171</f>
        <v>19</v>
      </c>
      <c r="AH7" s="25">
        <f>AH8+AH26+AH38+AH59+AH69+AH88+AH110+AH134+AH146+AH156+AH171</f>
        <v>1053</v>
      </c>
      <c r="AI7" s="17">
        <f>AI8+AI26+AI38+AI59+AI69+AI88+AI110+AI134+AI146+AI156+AI171</f>
        <v>0</v>
      </c>
      <c r="AJ7" s="25">
        <f>SUM(AK7:AN7)</f>
        <v>351</v>
      </c>
      <c r="AK7" s="17">
        <f>AK8+AK26+AK38+AK59+AK69+AK88+AK110+AK134+AK146+AK156+AK171</f>
        <v>67</v>
      </c>
      <c r="AL7" s="25">
        <f>AL8+AL26+AL38+AL59+AL69+AL88+AL110+AL134+AL146+AL156+AL171</f>
        <v>194</v>
      </c>
      <c r="AM7" s="17">
        <f>AM8+AM26+AM38+AM59+AM69+AM88+AM110+AM134+AM146+AM156+AM171</f>
        <v>48</v>
      </c>
      <c r="AN7" s="26">
        <f>AN8+AN26+AN38+AN59+AN69+AN88+AN110+AN134+AN146+AN156+AN171</f>
        <v>42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0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0</v>
      </c>
    </row>
    <row r="8" spans="1:72" s="34" customFormat="1" ht="13" x14ac:dyDescent="0.2">
      <c r="A8" s="27" t="s">
        <v>364</v>
      </c>
      <c r="B8" s="8">
        <f t="shared" si="0"/>
        <v>66</v>
      </c>
      <c r="C8" s="28">
        <f t="shared" si="0"/>
        <v>49499</v>
      </c>
      <c r="D8" s="29">
        <f>O8</f>
        <v>230</v>
      </c>
      <c r="E8" s="28">
        <f>G8+I8</f>
        <v>49</v>
      </c>
      <c r="F8" s="28">
        <f t="shared" ref="E8:F71" si="3">H8+J8</f>
        <v>4277</v>
      </c>
      <c r="G8" s="30">
        <f>SUM(G9:G25)</f>
        <v>9</v>
      </c>
      <c r="H8" s="31">
        <f>SUM(H9:H25)</f>
        <v>71</v>
      </c>
      <c r="I8" s="30">
        <f t="shared" ref="I8:N8" si="4">SUM(I9:I25)</f>
        <v>40</v>
      </c>
      <c r="J8" s="31">
        <f t="shared" si="4"/>
        <v>4206</v>
      </c>
      <c r="K8" s="30">
        <f t="shared" si="4"/>
        <v>8</v>
      </c>
      <c r="L8" s="31">
        <f>SUM(L9:L25)</f>
        <v>45165</v>
      </c>
      <c r="M8" s="30">
        <f t="shared" si="4"/>
        <v>9</v>
      </c>
      <c r="N8" s="31">
        <f t="shared" si="4"/>
        <v>57</v>
      </c>
      <c r="O8" s="31">
        <f>U8+Z8+AE8+AJ8</f>
        <v>230</v>
      </c>
      <c r="P8" s="32">
        <f>SUM(Q8:R8)</f>
        <v>162</v>
      </c>
      <c r="Q8" s="32">
        <f t="shared" si="2"/>
        <v>14</v>
      </c>
      <c r="R8" s="32">
        <f t="shared" si="2"/>
        <v>148</v>
      </c>
      <c r="S8" s="32">
        <f>X8+AC8+AH8+AM8</f>
        <v>64</v>
      </c>
      <c r="T8" s="32">
        <f t="shared" si="2"/>
        <v>4</v>
      </c>
      <c r="U8" s="28">
        <f>SUM(V8:Y8)</f>
        <v>35</v>
      </c>
      <c r="V8" s="32">
        <f>SUM(V9:V25)</f>
        <v>14</v>
      </c>
      <c r="W8" s="28">
        <f>SUM(W9:W25)</f>
        <v>19</v>
      </c>
      <c r="X8" s="32">
        <f>SUM(X9:X25)</f>
        <v>2</v>
      </c>
      <c r="Y8" s="28">
        <f>SUM(Y9:Y25)</f>
        <v>0</v>
      </c>
      <c r="Z8" s="32">
        <f>SUM(AA8:AD8)</f>
        <v>136</v>
      </c>
      <c r="AA8" s="32">
        <f>SUM(AA9:AA25)</f>
        <v>0</v>
      </c>
      <c r="AB8" s="28">
        <f>SUM(AB9:AB25)</f>
        <v>116</v>
      </c>
      <c r="AC8" s="32">
        <f>SUM(AC9:AC25)</f>
        <v>20</v>
      </c>
      <c r="AD8" s="32">
        <f>SUM(AD9:AD25)</f>
        <v>0</v>
      </c>
      <c r="AE8" s="28">
        <f>SUM(AF8:AI8)</f>
        <v>42</v>
      </c>
      <c r="AF8" s="32">
        <f>SUM(AF9:AF25)</f>
        <v>0</v>
      </c>
      <c r="AG8" s="28">
        <f>SUM(AG9:AG25)</f>
        <v>0</v>
      </c>
      <c r="AH8" s="32">
        <f>SUM(AH9:AH25)</f>
        <v>42</v>
      </c>
      <c r="AI8" s="28">
        <f>SUM(AI9:AI25)</f>
        <v>0</v>
      </c>
      <c r="AJ8" s="32">
        <f>SUM(AK8:AN8)</f>
        <v>17</v>
      </c>
      <c r="AK8" s="28">
        <f>SUM(AK9:AK25)</f>
        <v>0</v>
      </c>
      <c r="AL8" s="32">
        <f>SUM(AL9:AL25)</f>
        <v>13</v>
      </c>
      <c r="AM8" s="28">
        <f>SUM(AM9:AM25)</f>
        <v>0</v>
      </c>
      <c r="AN8" s="33">
        <f>SUM(AN9:AN25)</f>
        <v>4</v>
      </c>
      <c r="AO8" s="34">
        <v>0</v>
      </c>
      <c r="AP8" s="34">
        <v>0</v>
      </c>
      <c r="AQ8" s="34">
        <v>0</v>
      </c>
      <c r="AR8" s="34">
        <v>0</v>
      </c>
      <c r="AS8" s="34">
        <v>0</v>
      </c>
      <c r="AT8" s="34">
        <v>0</v>
      </c>
      <c r="AU8" s="34">
        <v>0</v>
      </c>
      <c r="AV8" s="34">
        <v>0</v>
      </c>
      <c r="AW8" s="34">
        <v>0</v>
      </c>
      <c r="AX8" s="34">
        <v>0</v>
      </c>
      <c r="AY8" s="34">
        <v>0</v>
      </c>
      <c r="AZ8" s="34">
        <v>0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0</v>
      </c>
      <c r="BG8" s="34">
        <v>0</v>
      </c>
      <c r="BH8" s="34">
        <v>0</v>
      </c>
      <c r="BI8" s="34">
        <v>0</v>
      </c>
      <c r="BJ8" s="34">
        <v>0</v>
      </c>
      <c r="BK8" s="34">
        <v>0</v>
      </c>
      <c r="BL8" s="34">
        <v>0</v>
      </c>
      <c r="BM8" s="34">
        <v>0</v>
      </c>
      <c r="BN8" s="34">
        <v>0</v>
      </c>
      <c r="BO8" s="34">
        <v>0</v>
      </c>
      <c r="BP8" s="34">
        <v>0</v>
      </c>
      <c r="BQ8" s="34">
        <v>0</v>
      </c>
      <c r="BR8" s="34">
        <v>0</v>
      </c>
      <c r="BS8" s="34">
        <v>0</v>
      </c>
      <c r="BT8" s="34">
        <v>0</v>
      </c>
    </row>
    <row r="9" spans="1:72" s="34" customFormat="1" ht="14.25" customHeight="1" x14ac:dyDescent="0.2">
      <c r="A9" s="35" t="s">
        <v>365</v>
      </c>
      <c r="B9" s="36">
        <f t="shared" si="0"/>
        <v>0</v>
      </c>
      <c r="C9" s="37">
        <f t="shared" si="0"/>
        <v>0</v>
      </c>
      <c r="D9" s="38">
        <f>O9</f>
        <v>0</v>
      </c>
      <c r="E9" s="37">
        <f t="shared" si="3"/>
        <v>0</v>
      </c>
      <c r="F9" s="37">
        <f t="shared" si="3"/>
        <v>0</v>
      </c>
      <c r="G9" s="210">
        <v>0</v>
      </c>
      <c r="H9" s="209">
        <v>0</v>
      </c>
      <c r="I9" s="210">
        <v>0</v>
      </c>
      <c r="J9" s="209">
        <v>0</v>
      </c>
      <c r="K9" s="210">
        <v>0</v>
      </c>
      <c r="L9" s="209">
        <v>0</v>
      </c>
      <c r="M9" s="210">
        <v>0</v>
      </c>
      <c r="N9" s="209">
        <v>0</v>
      </c>
      <c r="O9" s="39">
        <f>U9+Z9+AE9+AJ9</f>
        <v>0</v>
      </c>
      <c r="P9" s="40">
        <f t="shared" ref="P9:P72" si="5">SUM(Q9:R9)</f>
        <v>0</v>
      </c>
      <c r="Q9" s="40">
        <f t="shared" si="2"/>
        <v>0</v>
      </c>
      <c r="R9" s="40">
        <f t="shared" si="2"/>
        <v>0</v>
      </c>
      <c r="S9" s="40">
        <f t="shared" si="2"/>
        <v>0</v>
      </c>
      <c r="T9" s="40">
        <f t="shared" si="2"/>
        <v>0</v>
      </c>
      <c r="U9" s="37">
        <f>SUM(V9:Y9)</f>
        <v>0</v>
      </c>
      <c r="V9" s="41">
        <v>0</v>
      </c>
      <c r="W9" s="37">
        <v>0</v>
      </c>
      <c r="X9" s="41">
        <v>0</v>
      </c>
      <c r="Y9" s="37">
        <v>0</v>
      </c>
      <c r="Z9" s="41">
        <f>SUM(AA9:AD9)</f>
        <v>0</v>
      </c>
      <c r="AA9" s="37">
        <v>0</v>
      </c>
      <c r="AB9" s="213">
        <v>0</v>
      </c>
      <c r="AC9" s="37">
        <v>0</v>
      </c>
      <c r="AD9" s="41">
        <v>0</v>
      </c>
      <c r="AE9" s="37">
        <f>SUM(AF9:AI9)</f>
        <v>0</v>
      </c>
      <c r="AF9" s="42">
        <v>0</v>
      </c>
      <c r="AG9" s="162">
        <v>0</v>
      </c>
      <c r="AH9" s="42">
        <v>0</v>
      </c>
      <c r="AI9" s="162">
        <v>0</v>
      </c>
      <c r="AJ9" s="41">
        <f>SUM(AK9:AN9)</f>
        <v>0</v>
      </c>
      <c r="AK9" s="162">
        <v>0</v>
      </c>
      <c r="AL9" s="42">
        <v>0</v>
      </c>
      <c r="AM9" s="162">
        <v>0</v>
      </c>
      <c r="AN9" s="163">
        <v>0</v>
      </c>
      <c r="AO9" s="34">
        <v>0</v>
      </c>
      <c r="AP9" s="34">
        <v>0</v>
      </c>
      <c r="AQ9" s="34">
        <v>0</v>
      </c>
      <c r="AR9" s="34">
        <v>0</v>
      </c>
      <c r="AS9" s="34">
        <v>0</v>
      </c>
      <c r="AT9" s="34">
        <v>0</v>
      </c>
      <c r="AU9" s="34">
        <v>0</v>
      </c>
      <c r="AV9" s="34">
        <v>0</v>
      </c>
      <c r="AW9" s="34">
        <v>0</v>
      </c>
      <c r="AX9" s="34">
        <v>0</v>
      </c>
      <c r="AY9" s="34">
        <v>0</v>
      </c>
      <c r="AZ9" s="34">
        <v>0</v>
      </c>
      <c r="BA9" s="34">
        <v>0</v>
      </c>
      <c r="BB9" s="34">
        <v>0</v>
      </c>
      <c r="BC9" s="34">
        <v>0</v>
      </c>
      <c r="BD9" s="34">
        <v>0</v>
      </c>
      <c r="BE9" s="34">
        <v>0</v>
      </c>
      <c r="BF9" s="34">
        <v>0</v>
      </c>
      <c r="BG9" s="34">
        <v>0</v>
      </c>
      <c r="BH9" s="34">
        <v>0</v>
      </c>
      <c r="BI9" s="34">
        <v>0</v>
      </c>
      <c r="BJ9" s="34">
        <v>0</v>
      </c>
      <c r="BK9" s="34">
        <v>0</v>
      </c>
      <c r="BL9" s="34">
        <v>0</v>
      </c>
      <c r="BM9" s="34">
        <v>0</v>
      </c>
      <c r="BN9" s="34">
        <v>0</v>
      </c>
      <c r="BO9" s="34">
        <v>0</v>
      </c>
      <c r="BP9" s="34">
        <v>0</v>
      </c>
      <c r="BQ9" s="34">
        <v>0</v>
      </c>
      <c r="BR9" s="34">
        <v>0</v>
      </c>
      <c r="BS9" s="34">
        <v>0</v>
      </c>
      <c r="BT9" s="34">
        <v>0</v>
      </c>
    </row>
    <row r="10" spans="1:72" ht="14.25" customHeight="1" x14ac:dyDescent="0.2">
      <c r="A10" s="43" t="s">
        <v>327</v>
      </c>
      <c r="B10" s="36">
        <f t="shared" si="0"/>
        <v>20</v>
      </c>
      <c r="C10" s="37">
        <f t="shared" si="0"/>
        <v>2428</v>
      </c>
      <c r="D10" s="38">
        <f t="shared" ref="D10:D73" si="6">O10</f>
        <v>82</v>
      </c>
      <c r="E10" s="37">
        <f t="shared" si="3"/>
        <v>17</v>
      </c>
      <c r="F10" s="37">
        <f t="shared" si="3"/>
        <v>1799</v>
      </c>
      <c r="G10" s="210">
        <v>4</v>
      </c>
      <c r="H10" s="209">
        <v>41</v>
      </c>
      <c r="I10" s="210">
        <v>13</v>
      </c>
      <c r="J10" s="209">
        <v>1758</v>
      </c>
      <c r="K10" s="210">
        <v>2</v>
      </c>
      <c r="L10" s="209">
        <v>614</v>
      </c>
      <c r="M10" s="210">
        <v>1</v>
      </c>
      <c r="N10" s="209">
        <v>15</v>
      </c>
      <c r="O10" s="39">
        <f t="shared" ref="O10:O24" si="7">U10+Z10+AE10+AJ10</f>
        <v>82</v>
      </c>
      <c r="P10" s="40">
        <f t="shared" si="5"/>
        <v>76</v>
      </c>
      <c r="Q10" s="40">
        <f t="shared" si="2"/>
        <v>4</v>
      </c>
      <c r="R10" s="40">
        <f t="shared" si="2"/>
        <v>72</v>
      </c>
      <c r="S10" s="40">
        <f t="shared" si="2"/>
        <v>6</v>
      </c>
      <c r="T10" s="40">
        <f t="shared" si="2"/>
        <v>0</v>
      </c>
      <c r="U10" s="37">
        <f t="shared" ref="U10:U24" si="8">SUM(V10:Y10)</f>
        <v>23</v>
      </c>
      <c r="V10" s="41">
        <v>4</v>
      </c>
      <c r="W10" s="37">
        <v>19</v>
      </c>
      <c r="X10" s="41">
        <v>0</v>
      </c>
      <c r="Y10" s="37">
        <v>0</v>
      </c>
      <c r="Z10" s="41">
        <f t="shared" ref="Z10:Z24" si="9">SUM(AA10:AD10)</f>
        <v>50</v>
      </c>
      <c r="AA10" s="37">
        <v>0</v>
      </c>
      <c r="AB10" s="213">
        <v>50</v>
      </c>
      <c r="AC10" s="37">
        <v>0</v>
      </c>
      <c r="AD10" s="41">
        <v>0</v>
      </c>
      <c r="AE10" s="37">
        <f t="shared" ref="AE10:AE24" si="10">SUM(AF10:AI10)</f>
        <v>6</v>
      </c>
      <c r="AF10" s="42">
        <v>0</v>
      </c>
      <c r="AG10" s="162">
        <v>0</v>
      </c>
      <c r="AH10" s="42">
        <v>6</v>
      </c>
      <c r="AI10" s="162">
        <v>0</v>
      </c>
      <c r="AJ10" s="41">
        <f t="shared" ref="AJ10:AJ24" si="11">SUM(AK10:AN10)</f>
        <v>3</v>
      </c>
      <c r="AK10" s="162">
        <v>0</v>
      </c>
      <c r="AL10" s="42">
        <v>3</v>
      </c>
      <c r="AM10" s="162">
        <v>0</v>
      </c>
      <c r="AN10" s="163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</row>
    <row r="11" spans="1:72" ht="14.25" customHeight="1" x14ac:dyDescent="0.2">
      <c r="A11" s="43" t="s">
        <v>329</v>
      </c>
      <c r="B11" s="36">
        <f t="shared" si="0"/>
        <v>5</v>
      </c>
      <c r="C11" s="37">
        <f t="shared" si="0"/>
        <v>136</v>
      </c>
      <c r="D11" s="38">
        <f t="shared" si="6"/>
        <v>9</v>
      </c>
      <c r="E11" s="37">
        <f t="shared" si="3"/>
        <v>3</v>
      </c>
      <c r="F11" s="37">
        <f t="shared" si="3"/>
        <v>131</v>
      </c>
      <c r="G11" s="210">
        <v>0</v>
      </c>
      <c r="H11" s="209">
        <v>0</v>
      </c>
      <c r="I11" s="210">
        <v>3</v>
      </c>
      <c r="J11" s="209">
        <v>131</v>
      </c>
      <c r="K11" s="210">
        <v>0</v>
      </c>
      <c r="L11" s="209">
        <v>0</v>
      </c>
      <c r="M11" s="210">
        <v>2</v>
      </c>
      <c r="N11" s="209">
        <v>5</v>
      </c>
      <c r="O11" s="39">
        <f t="shared" si="7"/>
        <v>9</v>
      </c>
      <c r="P11" s="40">
        <f t="shared" si="5"/>
        <v>9</v>
      </c>
      <c r="Q11" s="40">
        <f t="shared" si="2"/>
        <v>0</v>
      </c>
      <c r="R11" s="40">
        <f t="shared" si="2"/>
        <v>9</v>
      </c>
      <c r="S11" s="40">
        <f t="shared" si="2"/>
        <v>0</v>
      </c>
      <c r="T11" s="40">
        <f t="shared" si="2"/>
        <v>0</v>
      </c>
      <c r="U11" s="37">
        <f t="shared" si="8"/>
        <v>0</v>
      </c>
      <c r="V11" s="41">
        <v>0</v>
      </c>
      <c r="W11" s="37">
        <v>0</v>
      </c>
      <c r="X11" s="41">
        <v>0</v>
      </c>
      <c r="Y11" s="37">
        <v>0</v>
      </c>
      <c r="Z11" s="41">
        <f t="shared" si="9"/>
        <v>8</v>
      </c>
      <c r="AA11" s="37">
        <v>0</v>
      </c>
      <c r="AB11" s="213">
        <v>8</v>
      </c>
      <c r="AC11" s="37">
        <v>0</v>
      </c>
      <c r="AD11" s="41">
        <v>0</v>
      </c>
      <c r="AE11" s="37">
        <f t="shared" si="10"/>
        <v>0</v>
      </c>
      <c r="AF11" s="42">
        <v>0</v>
      </c>
      <c r="AG11" s="162">
        <v>0</v>
      </c>
      <c r="AH11" s="42">
        <v>0</v>
      </c>
      <c r="AI11" s="162">
        <v>0</v>
      </c>
      <c r="AJ11" s="41">
        <f t="shared" si="11"/>
        <v>1</v>
      </c>
      <c r="AK11" s="162">
        <v>0</v>
      </c>
      <c r="AL11" s="42">
        <v>1</v>
      </c>
      <c r="AM11" s="162">
        <v>0</v>
      </c>
      <c r="AN11" s="163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</row>
    <row r="12" spans="1:72" ht="14.25" customHeight="1" x14ac:dyDescent="0.2">
      <c r="A12" s="43" t="s">
        <v>328</v>
      </c>
      <c r="B12" s="36">
        <f t="shared" si="0"/>
        <v>4</v>
      </c>
      <c r="C12" s="37">
        <f>F12+L12+N12</f>
        <v>5</v>
      </c>
      <c r="D12" s="38">
        <f t="shared" si="6"/>
        <v>7</v>
      </c>
      <c r="E12" s="37">
        <f t="shared" si="3"/>
        <v>2</v>
      </c>
      <c r="F12" s="37">
        <f t="shared" si="3"/>
        <v>3</v>
      </c>
      <c r="G12" s="210">
        <v>0</v>
      </c>
      <c r="H12" s="209">
        <v>0</v>
      </c>
      <c r="I12" s="210">
        <v>2</v>
      </c>
      <c r="J12" s="209">
        <v>3</v>
      </c>
      <c r="K12" s="210">
        <v>2</v>
      </c>
      <c r="L12" s="209">
        <v>2</v>
      </c>
      <c r="M12" s="210">
        <v>0</v>
      </c>
      <c r="N12" s="209">
        <v>0</v>
      </c>
      <c r="O12" s="39">
        <f t="shared" si="7"/>
        <v>7</v>
      </c>
      <c r="P12" s="40">
        <f t="shared" si="5"/>
        <v>4</v>
      </c>
      <c r="Q12" s="40">
        <f t="shared" si="2"/>
        <v>0</v>
      </c>
      <c r="R12" s="40">
        <f t="shared" si="2"/>
        <v>4</v>
      </c>
      <c r="S12" s="40">
        <f t="shared" si="2"/>
        <v>3</v>
      </c>
      <c r="T12" s="40">
        <f>Y12+AD12+AI12+AN12</f>
        <v>0</v>
      </c>
      <c r="U12" s="37">
        <f t="shared" si="8"/>
        <v>0</v>
      </c>
      <c r="V12" s="41">
        <v>0</v>
      </c>
      <c r="W12" s="37">
        <v>0</v>
      </c>
      <c r="X12" s="41">
        <v>0</v>
      </c>
      <c r="Y12" s="37">
        <v>0</v>
      </c>
      <c r="Z12" s="41">
        <f t="shared" si="9"/>
        <v>4</v>
      </c>
      <c r="AA12" s="37">
        <v>0</v>
      </c>
      <c r="AB12" s="213">
        <v>4</v>
      </c>
      <c r="AC12" s="37">
        <v>0</v>
      </c>
      <c r="AD12" s="41">
        <v>0</v>
      </c>
      <c r="AE12" s="37">
        <f t="shared" si="10"/>
        <v>3</v>
      </c>
      <c r="AF12" s="42">
        <v>0</v>
      </c>
      <c r="AG12" s="162">
        <v>0</v>
      </c>
      <c r="AH12" s="42">
        <v>3</v>
      </c>
      <c r="AI12" s="162">
        <v>0</v>
      </c>
      <c r="AJ12" s="41">
        <f t="shared" si="11"/>
        <v>0</v>
      </c>
      <c r="AK12" s="162">
        <v>0</v>
      </c>
      <c r="AL12" s="42">
        <v>0</v>
      </c>
      <c r="AM12" s="162">
        <v>0</v>
      </c>
      <c r="AN12" s="163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</row>
    <row r="13" spans="1:72" ht="14.25" customHeight="1" x14ac:dyDescent="0.2">
      <c r="A13" s="43" t="s">
        <v>336</v>
      </c>
      <c r="B13" s="36">
        <f t="shared" si="0"/>
        <v>8</v>
      </c>
      <c r="C13" s="37">
        <f t="shared" si="0"/>
        <v>22</v>
      </c>
      <c r="D13" s="38">
        <f t="shared" si="6"/>
        <v>9</v>
      </c>
      <c r="E13" s="37">
        <f t="shared" si="3"/>
        <v>6</v>
      </c>
      <c r="F13" s="37">
        <f t="shared" si="3"/>
        <v>19</v>
      </c>
      <c r="G13" s="210">
        <v>0</v>
      </c>
      <c r="H13" s="209">
        <v>0</v>
      </c>
      <c r="I13" s="210">
        <v>6</v>
      </c>
      <c r="J13" s="209">
        <v>19</v>
      </c>
      <c r="K13" s="210">
        <v>0</v>
      </c>
      <c r="L13" s="209">
        <v>0</v>
      </c>
      <c r="M13" s="210">
        <v>2</v>
      </c>
      <c r="N13" s="209">
        <v>3</v>
      </c>
      <c r="O13" s="39">
        <f t="shared" si="7"/>
        <v>9</v>
      </c>
      <c r="P13" s="40">
        <f t="shared" si="5"/>
        <v>9</v>
      </c>
      <c r="Q13" s="40">
        <f t="shared" si="2"/>
        <v>0</v>
      </c>
      <c r="R13" s="40">
        <f t="shared" si="2"/>
        <v>9</v>
      </c>
      <c r="S13" s="40">
        <f t="shared" si="2"/>
        <v>0</v>
      </c>
      <c r="T13" s="40">
        <f t="shared" si="2"/>
        <v>0</v>
      </c>
      <c r="U13" s="37">
        <f t="shared" si="8"/>
        <v>0</v>
      </c>
      <c r="V13" s="41">
        <v>0</v>
      </c>
      <c r="W13" s="37">
        <v>0</v>
      </c>
      <c r="X13" s="41">
        <v>0</v>
      </c>
      <c r="Y13" s="37">
        <v>0</v>
      </c>
      <c r="Z13" s="41">
        <f t="shared" si="9"/>
        <v>8</v>
      </c>
      <c r="AA13" s="37">
        <v>0</v>
      </c>
      <c r="AB13" s="213">
        <v>8</v>
      </c>
      <c r="AC13" s="37">
        <v>0</v>
      </c>
      <c r="AD13" s="41">
        <v>0</v>
      </c>
      <c r="AE13" s="37">
        <f t="shared" si="10"/>
        <v>0</v>
      </c>
      <c r="AF13" s="42">
        <v>0</v>
      </c>
      <c r="AG13" s="162">
        <v>0</v>
      </c>
      <c r="AH13" s="42">
        <v>0</v>
      </c>
      <c r="AI13" s="162">
        <v>0</v>
      </c>
      <c r="AJ13" s="41">
        <f t="shared" si="11"/>
        <v>1</v>
      </c>
      <c r="AK13" s="162">
        <v>0</v>
      </c>
      <c r="AL13" s="42">
        <v>1</v>
      </c>
      <c r="AM13" s="162">
        <v>0</v>
      </c>
      <c r="AN13" s="163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</row>
    <row r="14" spans="1:72" ht="14.25" customHeight="1" x14ac:dyDescent="0.2">
      <c r="A14" s="36" t="s">
        <v>335</v>
      </c>
      <c r="B14" s="36">
        <f t="shared" si="0"/>
        <v>0</v>
      </c>
      <c r="C14" s="37">
        <f>F14+L14+N14</f>
        <v>0</v>
      </c>
      <c r="D14" s="38">
        <f t="shared" si="6"/>
        <v>0</v>
      </c>
      <c r="E14" s="37">
        <f t="shared" si="3"/>
        <v>0</v>
      </c>
      <c r="F14" s="37">
        <f>H14+J14</f>
        <v>0</v>
      </c>
      <c r="G14" s="210">
        <v>0</v>
      </c>
      <c r="H14" s="209">
        <v>0</v>
      </c>
      <c r="I14" s="210">
        <v>0</v>
      </c>
      <c r="J14" s="209">
        <v>0</v>
      </c>
      <c r="K14" s="210">
        <v>0</v>
      </c>
      <c r="L14" s="209">
        <v>0</v>
      </c>
      <c r="M14" s="210">
        <v>0</v>
      </c>
      <c r="N14" s="209">
        <v>0</v>
      </c>
      <c r="O14" s="39">
        <f t="shared" si="7"/>
        <v>0</v>
      </c>
      <c r="P14" s="40">
        <f t="shared" si="5"/>
        <v>0</v>
      </c>
      <c r="Q14" s="40">
        <f t="shared" si="2"/>
        <v>0</v>
      </c>
      <c r="R14" s="40">
        <f t="shared" si="2"/>
        <v>0</v>
      </c>
      <c r="S14" s="40">
        <f t="shared" si="2"/>
        <v>0</v>
      </c>
      <c r="T14" s="40">
        <f t="shared" si="2"/>
        <v>0</v>
      </c>
      <c r="U14" s="37">
        <f t="shared" si="8"/>
        <v>0</v>
      </c>
      <c r="V14" s="41">
        <v>0</v>
      </c>
      <c r="W14" s="37">
        <v>0</v>
      </c>
      <c r="X14" s="41">
        <v>0</v>
      </c>
      <c r="Y14" s="37">
        <v>0</v>
      </c>
      <c r="Z14" s="41">
        <f t="shared" si="9"/>
        <v>0</v>
      </c>
      <c r="AA14" s="37">
        <v>0</v>
      </c>
      <c r="AB14" s="213">
        <v>0</v>
      </c>
      <c r="AC14" s="37">
        <v>0</v>
      </c>
      <c r="AD14" s="41">
        <v>0</v>
      </c>
      <c r="AE14" s="37">
        <f t="shared" si="10"/>
        <v>0</v>
      </c>
      <c r="AF14" s="42">
        <v>0</v>
      </c>
      <c r="AG14" s="162">
        <v>0</v>
      </c>
      <c r="AH14" s="42">
        <v>0</v>
      </c>
      <c r="AI14" s="162">
        <v>0</v>
      </c>
      <c r="AJ14" s="41">
        <f t="shared" si="11"/>
        <v>0</v>
      </c>
      <c r="AK14" s="162">
        <v>0</v>
      </c>
      <c r="AL14" s="42">
        <v>0</v>
      </c>
      <c r="AM14" s="162">
        <v>0</v>
      </c>
      <c r="AN14" s="163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</row>
    <row r="15" spans="1:72" ht="14.25" customHeight="1" x14ac:dyDescent="0.2">
      <c r="A15" s="36" t="s">
        <v>334</v>
      </c>
      <c r="B15" s="36">
        <f t="shared" si="0"/>
        <v>1</v>
      </c>
      <c r="C15" s="37">
        <f>F15+L15+N15</f>
        <v>4</v>
      </c>
      <c r="D15" s="38">
        <f t="shared" si="6"/>
        <v>1</v>
      </c>
      <c r="E15" s="37">
        <f t="shared" si="3"/>
        <v>0</v>
      </c>
      <c r="F15" s="37">
        <f>H15+J15</f>
        <v>0</v>
      </c>
      <c r="G15" s="210">
        <v>0</v>
      </c>
      <c r="H15" s="209">
        <v>0</v>
      </c>
      <c r="I15" s="210">
        <v>0</v>
      </c>
      <c r="J15" s="209">
        <v>0</v>
      </c>
      <c r="K15" s="210">
        <v>0</v>
      </c>
      <c r="L15" s="209">
        <v>0</v>
      </c>
      <c r="M15" s="210">
        <v>1</v>
      </c>
      <c r="N15" s="209">
        <v>4</v>
      </c>
      <c r="O15" s="39">
        <f t="shared" si="7"/>
        <v>1</v>
      </c>
      <c r="P15" s="40">
        <f t="shared" si="5"/>
        <v>0</v>
      </c>
      <c r="Q15" s="40">
        <f t="shared" si="2"/>
        <v>0</v>
      </c>
      <c r="R15" s="40">
        <f t="shared" si="2"/>
        <v>0</v>
      </c>
      <c r="S15" s="40">
        <f t="shared" si="2"/>
        <v>0</v>
      </c>
      <c r="T15" s="40">
        <f t="shared" si="2"/>
        <v>1</v>
      </c>
      <c r="U15" s="37">
        <f t="shared" si="8"/>
        <v>0</v>
      </c>
      <c r="V15" s="41">
        <v>0</v>
      </c>
      <c r="W15" s="37">
        <v>0</v>
      </c>
      <c r="X15" s="41">
        <v>0</v>
      </c>
      <c r="Y15" s="37">
        <v>0</v>
      </c>
      <c r="Z15" s="41">
        <f t="shared" si="9"/>
        <v>0</v>
      </c>
      <c r="AA15" s="37">
        <v>0</v>
      </c>
      <c r="AB15" s="41">
        <v>0</v>
      </c>
      <c r="AC15" s="37">
        <v>0</v>
      </c>
      <c r="AD15" s="41">
        <v>0</v>
      </c>
      <c r="AE15" s="37">
        <f t="shared" si="10"/>
        <v>0</v>
      </c>
      <c r="AF15" s="42">
        <v>0</v>
      </c>
      <c r="AG15" s="162">
        <v>0</v>
      </c>
      <c r="AH15" s="42">
        <v>0</v>
      </c>
      <c r="AI15" s="162">
        <v>0</v>
      </c>
      <c r="AJ15" s="41">
        <f t="shared" si="11"/>
        <v>1</v>
      </c>
      <c r="AK15" s="162">
        <v>0</v>
      </c>
      <c r="AL15" s="42">
        <v>0</v>
      </c>
      <c r="AM15" s="162">
        <v>0</v>
      </c>
      <c r="AN15" s="163">
        <v>1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</row>
    <row r="16" spans="1:72" ht="14.25" customHeight="1" x14ac:dyDescent="0.2">
      <c r="A16" s="43" t="s">
        <v>338</v>
      </c>
      <c r="B16" s="36">
        <f t="shared" si="0"/>
        <v>5</v>
      </c>
      <c r="C16" s="37">
        <f>F16+L16+N16</f>
        <v>2012</v>
      </c>
      <c r="D16" s="38">
        <f t="shared" si="6"/>
        <v>22</v>
      </c>
      <c r="E16" s="37">
        <f t="shared" si="3"/>
        <v>4</v>
      </c>
      <c r="F16" s="37">
        <f>H16+J16</f>
        <v>2005</v>
      </c>
      <c r="G16" s="210">
        <v>1</v>
      </c>
      <c r="H16" s="209">
        <v>1</v>
      </c>
      <c r="I16" s="210">
        <v>3</v>
      </c>
      <c r="J16" s="209">
        <v>2004</v>
      </c>
      <c r="K16" s="210">
        <v>0</v>
      </c>
      <c r="L16" s="209">
        <v>0</v>
      </c>
      <c r="M16" s="210">
        <v>1</v>
      </c>
      <c r="N16" s="209">
        <v>7</v>
      </c>
      <c r="O16" s="39">
        <f t="shared" si="7"/>
        <v>22</v>
      </c>
      <c r="P16" s="40">
        <f t="shared" si="5"/>
        <v>10</v>
      </c>
      <c r="Q16" s="40">
        <f t="shared" si="2"/>
        <v>4</v>
      </c>
      <c r="R16" s="40">
        <f t="shared" si="2"/>
        <v>6</v>
      </c>
      <c r="S16" s="40">
        <f t="shared" si="2"/>
        <v>12</v>
      </c>
      <c r="T16" s="40">
        <f t="shared" si="2"/>
        <v>0</v>
      </c>
      <c r="U16" s="37">
        <f t="shared" si="8"/>
        <v>4</v>
      </c>
      <c r="V16" s="41">
        <v>4</v>
      </c>
      <c r="W16" s="37">
        <v>0</v>
      </c>
      <c r="X16" s="41">
        <v>0</v>
      </c>
      <c r="Y16" s="37">
        <v>0</v>
      </c>
      <c r="Z16" s="41">
        <f t="shared" si="9"/>
        <v>12</v>
      </c>
      <c r="AA16" s="37">
        <v>0</v>
      </c>
      <c r="AB16" s="213">
        <v>0</v>
      </c>
      <c r="AC16" s="37">
        <v>12</v>
      </c>
      <c r="AD16" s="41">
        <v>0</v>
      </c>
      <c r="AE16" s="37">
        <f t="shared" si="10"/>
        <v>0</v>
      </c>
      <c r="AF16" s="42">
        <v>0</v>
      </c>
      <c r="AG16" s="162">
        <v>0</v>
      </c>
      <c r="AH16" s="42">
        <v>0</v>
      </c>
      <c r="AI16" s="162">
        <v>0</v>
      </c>
      <c r="AJ16" s="41">
        <f t="shared" si="11"/>
        <v>6</v>
      </c>
      <c r="AK16" s="162">
        <v>0</v>
      </c>
      <c r="AL16" s="42">
        <v>6</v>
      </c>
      <c r="AM16" s="162">
        <v>0</v>
      </c>
      <c r="AN16" s="163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</row>
    <row r="17" spans="1:72" ht="14.25" customHeight="1" x14ac:dyDescent="0.2">
      <c r="A17" s="36" t="s">
        <v>156</v>
      </c>
      <c r="B17" s="36">
        <f t="shared" si="0"/>
        <v>1</v>
      </c>
      <c r="C17" s="37">
        <f>F17+L17+N17</f>
        <v>5</v>
      </c>
      <c r="D17" s="38">
        <f t="shared" si="6"/>
        <v>2</v>
      </c>
      <c r="E17" s="37">
        <f t="shared" si="3"/>
        <v>1</v>
      </c>
      <c r="F17" s="37">
        <f t="shared" si="3"/>
        <v>5</v>
      </c>
      <c r="G17" s="210">
        <v>1</v>
      </c>
      <c r="H17" s="209">
        <v>5</v>
      </c>
      <c r="I17" s="210">
        <v>0</v>
      </c>
      <c r="J17" s="209">
        <v>0</v>
      </c>
      <c r="K17" s="210">
        <v>0</v>
      </c>
      <c r="L17" s="209">
        <v>0</v>
      </c>
      <c r="M17" s="210">
        <v>0</v>
      </c>
      <c r="N17" s="209">
        <v>0</v>
      </c>
      <c r="O17" s="39">
        <f t="shared" si="7"/>
        <v>2</v>
      </c>
      <c r="P17" s="40">
        <f t="shared" si="5"/>
        <v>2</v>
      </c>
      <c r="Q17" s="40">
        <f t="shared" si="2"/>
        <v>2</v>
      </c>
      <c r="R17" s="40">
        <f t="shared" si="2"/>
        <v>0</v>
      </c>
      <c r="S17" s="40">
        <f t="shared" si="2"/>
        <v>0</v>
      </c>
      <c r="T17" s="40">
        <f t="shared" si="2"/>
        <v>0</v>
      </c>
      <c r="U17" s="37">
        <f t="shared" si="8"/>
        <v>2</v>
      </c>
      <c r="V17" s="41">
        <v>2</v>
      </c>
      <c r="W17" s="37">
        <v>0</v>
      </c>
      <c r="X17" s="41">
        <v>0</v>
      </c>
      <c r="Y17" s="37">
        <v>0</v>
      </c>
      <c r="Z17" s="41">
        <f t="shared" si="9"/>
        <v>0</v>
      </c>
      <c r="AA17" s="37">
        <v>0</v>
      </c>
      <c r="AB17" s="41">
        <v>0</v>
      </c>
      <c r="AC17" s="37">
        <v>0</v>
      </c>
      <c r="AD17" s="41">
        <v>0</v>
      </c>
      <c r="AE17" s="37">
        <f t="shared" si="10"/>
        <v>0</v>
      </c>
      <c r="AF17" s="42">
        <v>0</v>
      </c>
      <c r="AG17" s="162">
        <v>0</v>
      </c>
      <c r="AH17" s="42">
        <v>0</v>
      </c>
      <c r="AI17" s="162">
        <v>0</v>
      </c>
      <c r="AJ17" s="41">
        <f t="shared" si="11"/>
        <v>0</v>
      </c>
      <c r="AK17" s="162">
        <v>0</v>
      </c>
      <c r="AL17" s="42">
        <v>0</v>
      </c>
      <c r="AM17" s="162">
        <v>0</v>
      </c>
      <c r="AN17" s="163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</row>
    <row r="18" spans="1:72" ht="14.25" customHeight="1" x14ac:dyDescent="0.2">
      <c r="A18" s="36" t="s">
        <v>337</v>
      </c>
      <c r="B18" s="36">
        <f t="shared" si="0"/>
        <v>4</v>
      </c>
      <c r="C18" s="37">
        <f t="shared" si="0"/>
        <v>40</v>
      </c>
      <c r="D18" s="38">
        <f t="shared" si="6"/>
        <v>13</v>
      </c>
      <c r="E18" s="37">
        <f t="shared" si="3"/>
        <v>3</v>
      </c>
      <c r="F18" s="37">
        <f t="shared" si="3"/>
        <v>39</v>
      </c>
      <c r="G18" s="210">
        <v>1</v>
      </c>
      <c r="H18" s="209">
        <v>19</v>
      </c>
      <c r="I18" s="210">
        <v>2</v>
      </c>
      <c r="J18" s="209">
        <v>20</v>
      </c>
      <c r="K18" s="210">
        <v>1</v>
      </c>
      <c r="L18" s="209">
        <v>1</v>
      </c>
      <c r="M18" s="210">
        <v>0</v>
      </c>
      <c r="N18" s="209">
        <v>0</v>
      </c>
      <c r="O18" s="39">
        <f t="shared" si="7"/>
        <v>13</v>
      </c>
      <c r="P18" s="40">
        <f t="shared" si="5"/>
        <v>4</v>
      </c>
      <c r="Q18" s="40">
        <f t="shared" si="2"/>
        <v>3</v>
      </c>
      <c r="R18" s="40">
        <f t="shared" si="2"/>
        <v>1</v>
      </c>
      <c r="S18" s="40">
        <f t="shared" si="2"/>
        <v>9</v>
      </c>
      <c r="T18" s="40">
        <f t="shared" si="2"/>
        <v>0</v>
      </c>
      <c r="U18" s="37">
        <f t="shared" si="8"/>
        <v>3</v>
      </c>
      <c r="V18" s="41">
        <v>3</v>
      </c>
      <c r="W18" s="37">
        <v>0</v>
      </c>
      <c r="X18" s="41">
        <v>0</v>
      </c>
      <c r="Y18" s="37">
        <v>0</v>
      </c>
      <c r="Z18" s="41">
        <f t="shared" si="9"/>
        <v>9</v>
      </c>
      <c r="AA18" s="37">
        <v>0</v>
      </c>
      <c r="AB18" s="41">
        <v>1</v>
      </c>
      <c r="AC18" s="37">
        <v>8</v>
      </c>
      <c r="AD18" s="41">
        <v>0</v>
      </c>
      <c r="AE18" s="37">
        <f t="shared" si="10"/>
        <v>1</v>
      </c>
      <c r="AF18" s="42">
        <v>0</v>
      </c>
      <c r="AG18" s="162">
        <v>0</v>
      </c>
      <c r="AH18" s="42">
        <v>1</v>
      </c>
      <c r="AI18" s="162">
        <v>0</v>
      </c>
      <c r="AJ18" s="41">
        <f t="shared" si="11"/>
        <v>0</v>
      </c>
      <c r="AK18" s="162">
        <v>0</v>
      </c>
      <c r="AL18" s="42">
        <v>0</v>
      </c>
      <c r="AM18" s="162">
        <v>0</v>
      </c>
      <c r="AN18" s="163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</row>
    <row r="19" spans="1:72" ht="14.25" customHeight="1" x14ac:dyDescent="0.2">
      <c r="A19" s="43" t="s">
        <v>333</v>
      </c>
      <c r="B19" s="36">
        <f t="shared" si="0"/>
        <v>4</v>
      </c>
      <c r="C19" s="37">
        <f t="shared" si="0"/>
        <v>44792</v>
      </c>
      <c r="D19" s="38">
        <f t="shared" si="6"/>
        <v>53</v>
      </c>
      <c r="E19" s="37">
        <f t="shared" si="3"/>
        <v>3</v>
      </c>
      <c r="F19" s="37">
        <f t="shared" si="3"/>
        <v>249</v>
      </c>
      <c r="G19" s="210">
        <v>0</v>
      </c>
      <c r="H19" s="209">
        <v>0</v>
      </c>
      <c r="I19" s="210">
        <v>3</v>
      </c>
      <c r="J19" s="209">
        <v>249</v>
      </c>
      <c r="K19" s="210">
        <v>1</v>
      </c>
      <c r="L19" s="209">
        <v>44543</v>
      </c>
      <c r="M19" s="210">
        <v>0</v>
      </c>
      <c r="N19" s="209">
        <v>0</v>
      </c>
      <c r="O19" s="39">
        <f t="shared" si="7"/>
        <v>53</v>
      </c>
      <c r="P19" s="40">
        <f t="shared" si="5"/>
        <v>33</v>
      </c>
      <c r="Q19" s="40">
        <f t="shared" si="2"/>
        <v>0</v>
      </c>
      <c r="R19" s="40">
        <f t="shared" si="2"/>
        <v>33</v>
      </c>
      <c r="S19" s="40">
        <f t="shared" si="2"/>
        <v>20</v>
      </c>
      <c r="T19" s="40">
        <f t="shared" si="2"/>
        <v>0</v>
      </c>
      <c r="U19" s="37">
        <f t="shared" si="8"/>
        <v>0</v>
      </c>
      <c r="V19" s="41">
        <v>0</v>
      </c>
      <c r="W19" s="37">
        <v>0</v>
      </c>
      <c r="X19" s="41">
        <v>0</v>
      </c>
      <c r="Y19" s="37">
        <v>0</v>
      </c>
      <c r="Z19" s="41">
        <f t="shared" si="9"/>
        <v>33</v>
      </c>
      <c r="AA19" s="37">
        <v>0</v>
      </c>
      <c r="AB19" s="213">
        <v>33</v>
      </c>
      <c r="AC19" s="37">
        <v>0</v>
      </c>
      <c r="AD19" s="41">
        <v>0</v>
      </c>
      <c r="AE19" s="37">
        <f t="shared" si="10"/>
        <v>20</v>
      </c>
      <c r="AF19" s="42">
        <v>0</v>
      </c>
      <c r="AG19" s="162">
        <v>0</v>
      </c>
      <c r="AH19" s="42">
        <v>20</v>
      </c>
      <c r="AI19" s="162">
        <v>0</v>
      </c>
      <c r="AJ19" s="41">
        <f t="shared" si="11"/>
        <v>0</v>
      </c>
      <c r="AK19" s="162">
        <v>0</v>
      </c>
      <c r="AL19" s="42">
        <v>0</v>
      </c>
      <c r="AM19" s="162">
        <v>0</v>
      </c>
      <c r="AN19" s="163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</row>
    <row r="20" spans="1:72" ht="14.25" customHeight="1" x14ac:dyDescent="0.2">
      <c r="A20" s="36" t="s">
        <v>332</v>
      </c>
      <c r="B20" s="36">
        <f t="shared" si="0"/>
        <v>5</v>
      </c>
      <c r="C20" s="37">
        <f t="shared" si="0"/>
        <v>18</v>
      </c>
      <c r="D20" s="38">
        <f t="shared" si="6"/>
        <v>14</v>
      </c>
      <c r="E20" s="37">
        <f t="shared" si="3"/>
        <v>4</v>
      </c>
      <c r="F20" s="37">
        <f t="shared" si="3"/>
        <v>16</v>
      </c>
      <c r="G20" s="210">
        <v>1</v>
      </c>
      <c r="H20" s="209">
        <v>4</v>
      </c>
      <c r="I20" s="210">
        <v>3</v>
      </c>
      <c r="J20" s="209">
        <v>12</v>
      </c>
      <c r="K20" s="210">
        <v>1</v>
      </c>
      <c r="L20" s="209">
        <v>2</v>
      </c>
      <c r="M20" s="210">
        <v>0</v>
      </c>
      <c r="N20" s="209">
        <v>0</v>
      </c>
      <c r="O20" s="39">
        <f t="shared" si="7"/>
        <v>14</v>
      </c>
      <c r="P20" s="40">
        <f t="shared" si="5"/>
        <v>7</v>
      </c>
      <c r="Q20" s="40">
        <f t="shared" si="2"/>
        <v>1</v>
      </c>
      <c r="R20" s="40">
        <f t="shared" si="2"/>
        <v>6</v>
      </c>
      <c r="S20" s="40">
        <f t="shared" si="2"/>
        <v>7</v>
      </c>
      <c r="T20" s="40">
        <f t="shared" si="2"/>
        <v>0</v>
      </c>
      <c r="U20" s="37">
        <f t="shared" si="8"/>
        <v>1</v>
      </c>
      <c r="V20" s="41">
        <v>1</v>
      </c>
      <c r="W20" s="37">
        <v>0</v>
      </c>
      <c r="X20" s="41">
        <v>0</v>
      </c>
      <c r="Y20" s="37">
        <v>0</v>
      </c>
      <c r="Z20" s="41">
        <f t="shared" si="9"/>
        <v>6</v>
      </c>
      <c r="AA20" s="41">
        <v>0</v>
      </c>
      <c r="AB20" s="41">
        <v>6</v>
      </c>
      <c r="AC20" s="37">
        <v>0</v>
      </c>
      <c r="AD20" s="41">
        <v>0</v>
      </c>
      <c r="AE20" s="37">
        <f t="shared" si="10"/>
        <v>7</v>
      </c>
      <c r="AF20" s="42">
        <v>0</v>
      </c>
      <c r="AG20" s="162">
        <v>0</v>
      </c>
      <c r="AH20" s="42">
        <v>7</v>
      </c>
      <c r="AI20" s="162">
        <v>0</v>
      </c>
      <c r="AJ20" s="41">
        <f t="shared" si="11"/>
        <v>0</v>
      </c>
      <c r="AK20" s="162">
        <v>0</v>
      </c>
      <c r="AL20" s="42">
        <v>0</v>
      </c>
      <c r="AM20" s="162">
        <v>0</v>
      </c>
      <c r="AN20" s="163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</row>
    <row r="21" spans="1:72" ht="14.25" customHeight="1" x14ac:dyDescent="0.2">
      <c r="A21" s="43" t="s">
        <v>331</v>
      </c>
      <c r="B21" s="36">
        <f t="shared" si="0"/>
        <v>1</v>
      </c>
      <c r="C21" s="37">
        <f t="shared" si="0"/>
        <v>14</v>
      </c>
      <c r="D21" s="38">
        <f t="shared" si="6"/>
        <v>0</v>
      </c>
      <c r="E21" s="37">
        <f t="shared" si="3"/>
        <v>0</v>
      </c>
      <c r="F21" s="37">
        <f t="shared" si="3"/>
        <v>0</v>
      </c>
      <c r="G21" s="210">
        <v>0</v>
      </c>
      <c r="H21" s="209">
        <v>0</v>
      </c>
      <c r="I21" s="210">
        <v>0</v>
      </c>
      <c r="J21" s="209">
        <v>0</v>
      </c>
      <c r="K21" s="210">
        <v>0</v>
      </c>
      <c r="L21" s="209">
        <v>0</v>
      </c>
      <c r="M21" s="210">
        <v>1</v>
      </c>
      <c r="N21" s="209">
        <v>14</v>
      </c>
      <c r="O21" s="39">
        <f t="shared" si="7"/>
        <v>0</v>
      </c>
      <c r="P21" s="40">
        <f t="shared" si="5"/>
        <v>0</v>
      </c>
      <c r="Q21" s="40">
        <f t="shared" si="2"/>
        <v>0</v>
      </c>
      <c r="R21" s="40">
        <f t="shared" si="2"/>
        <v>0</v>
      </c>
      <c r="S21" s="40">
        <f t="shared" si="2"/>
        <v>0</v>
      </c>
      <c r="T21" s="40">
        <f t="shared" si="2"/>
        <v>0</v>
      </c>
      <c r="U21" s="37">
        <f t="shared" si="8"/>
        <v>0</v>
      </c>
      <c r="V21" s="41">
        <v>0</v>
      </c>
      <c r="W21" s="37">
        <v>0</v>
      </c>
      <c r="X21" s="41">
        <v>0</v>
      </c>
      <c r="Y21" s="37">
        <v>0</v>
      </c>
      <c r="Z21" s="41">
        <f t="shared" si="9"/>
        <v>0</v>
      </c>
      <c r="AA21" s="41">
        <v>0</v>
      </c>
      <c r="AB21" s="213">
        <v>0</v>
      </c>
      <c r="AC21" s="37">
        <v>0</v>
      </c>
      <c r="AD21" s="41">
        <v>0</v>
      </c>
      <c r="AE21" s="37">
        <f t="shared" si="10"/>
        <v>0</v>
      </c>
      <c r="AF21" s="42">
        <v>0</v>
      </c>
      <c r="AG21" s="162">
        <v>0</v>
      </c>
      <c r="AH21" s="42">
        <v>0</v>
      </c>
      <c r="AI21" s="162">
        <v>0</v>
      </c>
      <c r="AJ21" s="41">
        <f t="shared" si="11"/>
        <v>0</v>
      </c>
      <c r="AK21" s="162">
        <v>0</v>
      </c>
      <c r="AL21" s="42">
        <v>0</v>
      </c>
      <c r="AM21" s="162">
        <v>0</v>
      </c>
      <c r="AN21" s="163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</row>
    <row r="22" spans="1:72" ht="14.25" customHeight="1" x14ac:dyDescent="0.2">
      <c r="A22" s="36" t="s">
        <v>330</v>
      </c>
      <c r="B22" s="36">
        <f t="shared" si="0"/>
        <v>2</v>
      </c>
      <c r="C22" s="37">
        <f t="shared" si="0"/>
        <v>2</v>
      </c>
      <c r="D22" s="38">
        <f t="shared" si="6"/>
        <v>1</v>
      </c>
      <c r="E22" s="37">
        <f t="shared" si="3"/>
        <v>2</v>
      </c>
      <c r="F22" s="37">
        <f t="shared" si="3"/>
        <v>2</v>
      </c>
      <c r="G22" s="210">
        <v>0</v>
      </c>
      <c r="H22" s="209">
        <v>0</v>
      </c>
      <c r="I22" s="210">
        <v>2</v>
      </c>
      <c r="J22" s="209">
        <v>2</v>
      </c>
      <c r="K22" s="210">
        <v>0</v>
      </c>
      <c r="L22" s="209">
        <v>0</v>
      </c>
      <c r="M22" s="210">
        <v>0</v>
      </c>
      <c r="N22" s="209">
        <v>0</v>
      </c>
      <c r="O22" s="39">
        <f t="shared" si="7"/>
        <v>1</v>
      </c>
      <c r="P22" s="40">
        <f t="shared" si="5"/>
        <v>1</v>
      </c>
      <c r="Q22" s="40">
        <f t="shared" si="2"/>
        <v>0</v>
      </c>
      <c r="R22" s="40">
        <f t="shared" si="2"/>
        <v>1</v>
      </c>
      <c r="S22" s="40">
        <f t="shared" si="2"/>
        <v>0</v>
      </c>
      <c r="T22" s="40">
        <f t="shared" si="2"/>
        <v>0</v>
      </c>
      <c r="U22" s="37">
        <f t="shared" si="8"/>
        <v>0</v>
      </c>
      <c r="V22" s="41">
        <v>0</v>
      </c>
      <c r="W22" s="37">
        <v>0</v>
      </c>
      <c r="X22" s="41">
        <v>0</v>
      </c>
      <c r="Y22" s="37">
        <v>0</v>
      </c>
      <c r="Z22" s="41">
        <f t="shared" si="9"/>
        <v>1</v>
      </c>
      <c r="AA22" s="37">
        <v>0</v>
      </c>
      <c r="AB22" s="41">
        <v>1</v>
      </c>
      <c r="AC22" s="37">
        <v>0</v>
      </c>
      <c r="AD22" s="41">
        <v>0</v>
      </c>
      <c r="AE22" s="37">
        <f t="shared" si="10"/>
        <v>0</v>
      </c>
      <c r="AF22" s="42">
        <v>0</v>
      </c>
      <c r="AG22" s="162">
        <v>0</v>
      </c>
      <c r="AH22" s="42">
        <v>0</v>
      </c>
      <c r="AI22" s="162">
        <v>0</v>
      </c>
      <c r="AJ22" s="41">
        <f t="shared" si="11"/>
        <v>0</v>
      </c>
      <c r="AK22" s="162">
        <v>0</v>
      </c>
      <c r="AL22" s="42">
        <v>0</v>
      </c>
      <c r="AM22" s="162">
        <v>0</v>
      </c>
      <c r="AN22" s="163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</row>
    <row r="23" spans="1:72" ht="14.25" customHeight="1" x14ac:dyDescent="0.2">
      <c r="A23" s="36" t="s">
        <v>366</v>
      </c>
      <c r="B23" s="36">
        <f t="shared" ref="B23:C84" si="12">E23+K23+M23</f>
        <v>0</v>
      </c>
      <c r="C23" s="37">
        <f t="shared" si="12"/>
        <v>0</v>
      </c>
      <c r="D23" s="38">
        <f t="shared" si="6"/>
        <v>0</v>
      </c>
      <c r="E23" s="37">
        <f>G23+I23</f>
        <v>0</v>
      </c>
      <c r="F23" s="37">
        <f t="shared" si="3"/>
        <v>0</v>
      </c>
      <c r="G23" s="210">
        <v>0</v>
      </c>
      <c r="H23" s="209">
        <v>0</v>
      </c>
      <c r="I23" s="210">
        <v>0</v>
      </c>
      <c r="J23" s="209">
        <v>0</v>
      </c>
      <c r="K23" s="210">
        <v>0</v>
      </c>
      <c r="L23" s="209">
        <v>0</v>
      </c>
      <c r="M23" s="210">
        <v>0</v>
      </c>
      <c r="N23" s="209">
        <v>0</v>
      </c>
      <c r="O23" s="39">
        <f t="shared" si="7"/>
        <v>0</v>
      </c>
      <c r="P23" s="40">
        <f t="shared" si="5"/>
        <v>0</v>
      </c>
      <c r="Q23" s="40">
        <f t="shared" ref="Q23:T42" si="13">V23+AA23+AF23+AK23</f>
        <v>0</v>
      </c>
      <c r="R23" s="40">
        <f t="shared" si="13"/>
        <v>0</v>
      </c>
      <c r="S23" s="40">
        <f t="shared" si="13"/>
        <v>0</v>
      </c>
      <c r="T23" s="40">
        <f t="shared" si="13"/>
        <v>0</v>
      </c>
      <c r="U23" s="37">
        <f t="shared" si="8"/>
        <v>0</v>
      </c>
      <c r="V23" s="41">
        <v>0</v>
      </c>
      <c r="W23" s="37">
        <v>0</v>
      </c>
      <c r="X23" s="41">
        <v>0</v>
      </c>
      <c r="Y23" s="37">
        <v>0</v>
      </c>
      <c r="Z23" s="41">
        <f t="shared" si="9"/>
        <v>0</v>
      </c>
      <c r="AA23" s="37">
        <v>0</v>
      </c>
      <c r="AB23" s="213">
        <v>0</v>
      </c>
      <c r="AC23" s="37">
        <v>0</v>
      </c>
      <c r="AD23" s="41">
        <v>0</v>
      </c>
      <c r="AE23" s="37">
        <f t="shared" si="10"/>
        <v>0</v>
      </c>
      <c r="AF23" s="42">
        <v>0</v>
      </c>
      <c r="AG23" s="162">
        <v>0</v>
      </c>
      <c r="AH23" s="42">
        <v>0</v>
      </c>
      <c r="AI23" s="162">
        <v>0</v>
      </c>
      <c r="AJ23" s="41">
        <f t="shared" si="11"/>
        <v>0</v>
      </c>
      <c r="AK23" s="162">
        <v>0</v>
      </c>
      <c r="AL23" s="42">
        <v>0</v>
      </c>
      <c r="AM23" s="162">
        <v>0</v>
      </c>
      <c r="AN23" s="163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</row>
    <row r="24" spans="1:72" ht="14.25" customHeight="1" x14ac:dyDescent="0.2">
      <c r="A24" s="43" t="s">
        <v>340</v>
      </c>
      <c r="B24" s="36">
        <f t="shared" si="12"/>
        <v>1</v>
      </c>
      <c r="C24" s="37">
        <f t="shared" si="12"/>
        <v>9</v>
      </c>
      <c r="D24" s="38">
        <f t="shared" si="6"/>
        <v>5</v>
      </c>
      <c r="E24" s="37">
        <f t="shared" si="3"/>
        <v>0</v>
      </c>
      <c r="F24" s="37">
        <f t="shared" si="3"/>
        <v>0</v>
      </c>
      <c r="G24" s="210">
        <v>0</v>
      </c>
      <c r="H24" s="209">
        <v>0</v>
      </c>
      <c r="I24" s="210">
        <v>0</v>
      </c>
      <c r="J24" s="209">
        <v>0</v>
      </c>
      <c r="K24" s="210">
        <v>0</v>
      </c>
      <c r="L24" s="209">
        <v>0</v>
      </c>
      <c r="M24" s="210">
        <v>1</v>
      </c>
      <c r="N24" s="209">
        <v>9</v>
      </c>
      <c r="O24" s="39">
        <f t="shared" si="7"/>
        <v>5</v>
      </c>
      <c r="P24" s="40">
        <f t="shared" si="5"/>
        <v>2</v>
      </c>
      <c r="Q24" s="40">
        <f t="shared" si="13"/>
        <v>0</v>
      </c>
      <c r="R24" s="40">
        <f t="shared" si="13"/>
        <v>2</v>
      </c>
      <c r="S24" s="40">
        <f t="shared" si="13"/>
        <v>0</v>
      </c>
      <c r="T24" s="40">
        <f t="shared" si="13"/>
        <v>3</v>
      </c>
      <c r="U24" s="37">
        <f t="shared" si="8"/>
        <v>0</v>
      </c>
      <c r="V24" s="41">
        <v>0</v>
      </c>
      <c r="W24" s="37">
        <v>0</v>
      </c>
      <c r="X24" s="41">
        <v>0</v>
      </c>
      <c r="Y24" s="37">
        <v>0</v>
      </c>
      <c r="Z24" s="41">
        <f t="shared" si="9"/>
        <v>0</v>
      </c>
      <c r="AA24" s="37">
        <v>0</v>
      </c>
      <c r="AB24" s="41">
        <v>0</v>
      </c>
      <c r="AC24" s="37">
        <v>0</v>
      </c>
      <c r="AD24" s="41">
        <v>0</v>
      </c>
      <c r="AE24" s="37">
        <f t="shared" si="10"/>
        <v>0</v>
      </c>
      <c r="AF24" s="42">
        <v>0</v>
      </c>
      <c r="AG24" s="162">
        <v>0</v>
      </c>
      <c r="AH24" s="42">
        <v>0</v>
      </c>
      <c r="AI24" s="162">
        <v>0</v>
      </c>
      <c r="AJ24" s="41">
        <f t="shared" si="11"/>
        <v>5</v>
      </c>
      <c r="AK24" s="162">
        <v>0</v>
      </c>
      <c r="AL24" s="42">
        <v>2</v>
      </c>
      <c r="AM24" s="162">
        <v>0</v>
      </c>
      <c r="AN24" s="163">
        <v>3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</row>
    <row r="25" spans="1:72" ht="14.25" customHeight="1" x14ac:dyDescent="0.2">
      <c r="A25" s="44" t="s">
        <v>339</v>
      </c>
      <c r="B25" s="44">
        <f t="shared" si="12"/>
        <v>5</v>
      </c>
      <c r="C25" s="45">
        <f t="shared" si="12"/>
        <v>12</v>
      </c>
      <c r="D25" s="46">
        <f t="shared" si="6"/>
        <v>12</v>
      </c>
      <c r="E25" s="45">
        <f t="shared" si="3"/>
        <v>4</v>
      </c>
      <c r="F25" s="45">
        <f t="shared" si="3"/>
        <v>9</v>
      </c>
      <c r="G25" s="211">
        <v>1</v>
      </c>
      <c r="H25" s="212">
        <v>1</v>
      </c>
      <c r="I25" s="211">
        <v>3</v>
      </c>
      <c r="J25" s="212">
        <v>8</v>
      </c>
      <c r="K25" s="211">
        <v>1</v>
      </c>
      <c r="L25" s="212">
        <v>3</v>
      </c>
      <c r="M25" s="211">
        <v>0</v>
      </c>
      <c r="N25" s="212">
        <v>0</v>
      </c>
      <c r="O25" s="47">
        <f>U25+Z25+AE25+AJ25</f>
        <v>12</v>
      </c>
      <c r="P25" s="40">
        <f t="shared" si="5"/>
        <v>5</v>
      </c>
      <c r="Q25" s="48">
        <f t="shared" si="13"/>
        <v>0</v>
      </c>
      <c r="R25" s="48">
        <f t="shared" si="13"/>
        <v>5</v>
      </c>
      <c r="S25" s="48">
        <f t="shared" si="13"/>
        <v>7</v>
      </c>
      <c r="T25" s="48">
        <f t="shared" si="13"/>
        <v>0</v>
      </c>
      <c r="U25" s="45">
        <f>SUM(V25:Y25)</f>
        <v>2</v>
      </c>
      <c r="V25" s="215">
        <v>0</v>
      </c>
      <c r="W25" s="215">
        <v>0</v>
      </c>
      <c r="X25" s="49">
        <v>2</v>
      </c>
      <c r="Y25" s="45">
        <v>0</v>
      </c>
      <c r="Z25" s="49">
        <f>SUM(AA25:AD25)</f>
        <v>5</v>
      </c>
      <c r="AA25" s="45">
        <v>0</v>
      </c>
      <c r="AB25" s="49">
        <v>5</v>
      </c>
      <c r="AC25" s="45">
        <v>0</v>
      </c>
      <c r="AD25" s="49">
        <v>0</v>
      </c>
      <c r="AE25" s="45">
        <f>SUM(AF25:AI25)</f>
        <v>5</v>
      </c>
      <c r="AF25" s="164">
        <v>0</v>
      </c>
      <c r="AG25" s="164">
        <v>0</v>
      </c>
      <c r="AH25" s="164">
        <v>5</v>
      </c>
      <c r="AI25" s="165">
        <v>0</v>
      </c>
      <c r="AJ25" s="49">
        <f>SUM(AK25:AN25)</f>
        <v>0</v>
      </c>
      <c r="AK25" s="164">
        <v>0</v>
      </c>
      <c r="AL25" s="164">
        <v>0</v>
      </c>
      <c r="AM25" s="164">
        <v>0</v>
      </c>
      <c r="AN25" s="216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</row>
    <row r="26" spans="1:72" s="34" customFormat="1" ht="13" x14ac:dyDescent="0.2">
      <c r="A26" s="35" t="s">
        <v>367</v>
      </c>
      <c r="B26" s="43">
        <f t="shared" si="12"/>
        <v>86</v>
      </c>
      <c r="C26" s="50">
        <f t="shared" si="12"/>
        <v>69758</v>
      </c>
      <c r="D26" s="51">
        <f t="shared" si="6"/>
        <v>308</v>
      </c>
      <c r="E26" s="50">
        <f t="shared" si="3"/>
        <v>55</v>
      </c>
      <c r="F26" s="50">
        <f t="shared" si="3"/>
        <v>5961</v>
      </c>
      <c r="G26" s="52">
        <f t="shared" ref="G26:N26" si="14">SUM(G27:G37)</f>
        <v>7</v>
      </c>
      <c r="H26" s="53">
        <f t="shared" si="14"/>
        <v>24</v>
      </c>
      <c r="I26" s="52">
        <f t="shared" si="14"/>
        <v>48</v>
      </c>
      <c r="J26" s="53">
        <f t="shared" si="14"/>
        <v>5937</v>
      </c>
      <c r="K26" s="52">
        <f t="shared" si="14"/>
        <v>13</v>
      </c>
      <c r="L26" s="53">
        <f t="shared" si="14"/>
        <v>23780</v>
      </c>
      <c r="M26" s="52">
        <f t="shared" si="14"/>
        <v>18</v>
      </c>
      <c r="N26" s="53">
        <f t="shared" si="14"/>
        <v>40017</v>
      </c>
      <c r="O26" s="53">
        <f>U26+Z26+AE26+AJ26</f>
        <v>308</v>
      </c>
      <c r="P26" s="32">
        <f t="shared" si="5"/>
        <v>197</v>
      </c>
      <c r="Q26" s="40">
        <f t="shared" si="13"/>
        <v>53</v>
      </c>
      <c r="R26" s="40">
        <f t="shared" si="13"/>
        <v>144</v>
      </c>
      <c r="S26" s="40">
        <f t="shared" si="13"/>
        <v>111</v>
      </c>
      <c r="T26" s="40">
        <f t="shared" si="13"/>
        <v>0</v>
      </c>
      <c r="U26" s="50">
        <f>SUM(V26:Y26)</f>
        <v>18</v>
      </c>
      <c r="V26" s="40">
        <f>SUM(V27:V37)</f>
        <v>18</v>
      </c>
      <c r="W26" s="50">
        <f>SUM(W27:W37)</f>
        <v>0</v>
      </c>
      <c r="X26" s="40">
        <f>SUM(X27:X37)</f>
        <v>0</v>
      </c>
      <c r="Y26" s="50">
        <f>SUM(Y27:Y37)</f>
        <v>0</v>
      </c>
      <c r="Z26" s="40">
        <f>SUM(AA26:AD26)</f>
        <v>138</v>
      </c>
      <c r="AA26" s="50">
        <f>SUM(AA27:AA37)</f>
        <v>5</v>
      </c>
      <c r="AB26" s="40">
        <f>SUM(AB27:AB37)</f>
        <v>125</v>
      </c>
      <c r="AC26" s="50">
        <f>SUM(AC27:AC37)</f>
        <v>8</v>
      </c>
      <c r="AD26" s="40">
        <f>SUM(AD27:AD37)</f>
        <v>0</v>
      </c>
      <c r="AE26" s="50">
        <f>SUM(AF26:AI26)</f>
        <v>101</v>
      </c>
      <c r="AF26" s="40">
        <f>SUM(AF27:AF37)</f>
        <v>0</v>
      </c>
      <c r="AG26" s="50">
        <f>SUM(AG27:AG37)</f>
        <v>1</v>
      </c>
      <c r="AH26" s="40">
        <f>SUM(AH27:AH37)</f>
        <v>100</v>
      </c>
      <c r="AI26" s="50">
        <f>SUM(AI27:AI37)</f>
        <v>0</v>
      </c>
      <c r="AJ26" s="40">
        <f>SUM(AK26:AN26)</f>
        <v>51</v>
      </c>
      <c r="AK26" s="50">
        <f>SUM(AK27:AK37)</f>
        <v>30</v>
      </c>
      <c r="AL26" s="40">
        <f>SUM(AL27:AL37)</f>
        <v>18</v>
      </c>
      <c r="AM26" s="50">
        <f>SUM(AM27:AM37)</f>
        <v>3</v>
      </c>
      <c r="AN26" s="54">
        <f>SUM(AN27:AN37)</f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4">
        <v>0</v>
      </c>
      <c r="BB26" s="34">
        <v>0</v>
      </c>
      <c r="BC26" s="34">
        <v>0</v>
      </c>
      <c r="BD26" s="34">
        <v>0</v>
      </c>
      <c r="BE26" s="34">
        <v>0</v>
      </c>
      <c r="BF26" s="34">
        <v>0</v>
      </c>
      <c r="BG26" s="34">
        <v>0</v>
      </c>
      <c r="BH26" s="34">
        <v>0</v>
      </c>
      <c r="BI26" s="34">
        <v>0</v>
      </c>
      <c r="BJ26" s="34">
        <v>0</v>
      </c>
      <c r="BK26" s="34">
        <v>0</v>
      </c>
      <c r="BL26" s="34">
        <v>0</v>
      </c>
      <c r="BM26" s="34">
        <v>0</v>
      </c>
      <c r="BN26" s="34">
        <v>0</v>
      </c>
      <c r="BO26" s="34">
        <v>0</v>
      </c>
      <c r="BP26" s="34">
        <v>0</v>
      </c>
      <c r="BQ26" s="34">
        <v>0</v>
      </c>
      <c r="BR26" s="34">
        <v>0</v>
      </c>
      <c r="BS26" s="34">
        <v>0</v>
      </c>
      <c r="BT26" s="34">
        <v>0</v>
      </c>
    </row>
    <row r="27" spans="1:72" s="34" customFormat="1" ht="14.25" customHeight="1" x14ac:dyDescent="0.2">
      <c r="A27" s="35" t="s">
        <v>365</v>
      </c>
      <c r="B27" s="36">
        <f t="shared" si="12"/>
        <v>2</v>
      </c>
      <c r="C27" s="37">
        <f t="shared" si="12"/>
        <v>217</v>
      </c>
      <c r="D27" s="38">
        <f t="shared" si="6"/>
        <v>17</v>
      </c>
      <c r="E27" s="37">
        <f t="shared" si="3"/>
        <v>1</v>
      </c>
      <c r="F27" s="37">
        <f t="shared" si="3"/>
        <v>198</v>
      </c>
      <c r="G27" s="210">
        <v>0</v>
      </c>
      <c r="H27" s="209">
        <v>0</v>
      </c>
      <c r="I27" s="210">
        <v>1</v>
      </c>
      <c r="J27" s="209">
        <v>198</v>
      </c>
      <c r="K27" s="210">
        <v>0</v>
      </c>
      <c r="L27" s="209">
        <v>0</v>
      </c>
      <c r="M27" s="210">
        <v>1</v>
      </c>
      <c r="N27" s="209">
        <v>19</v>
      </c>
      <c r="O27" s="39">
        <f>U27+Z27+AE27+AJ27</f>
        <v>17</v>
      </c>
      <c r="P27" s="40">
        <f t="shared" si="5"/>
        <v>17</v>
      </c>
      <c r="Q27" s="40">
        <f t="shared" si="13"/>
        <v>9</v>
      </c>
      <c r="R27" s="40">
        <f t="shared" si="13"/>
        <v>8</v>
      </c>
      <c r="S27" s="40">
        <f t="shared" si="13"/>
        <v>0</v>
      </c>
      <c r="T27" s="40">
        <f t="shared" si="13"/>
        <v>0</v>
      </c>
      <c r="U27" s="37">
        <f>SUM(V27:Y27)</f>
        <v>0</v>
      </c>
      <c r="V27" s="213">
        <v>0</v>
      </c>
      <c r="W27" s="162">
        <v>0</v>
      </c>
      <c r="X27" s="42">
        <v>0</v>
      </c>
      <c r="Y27" s="162">
        <v>0</v>
      </c>
      <c r="Z27" s="41">
        <f>SUM(AA27:AD27)</f>
        <v>8</v>
      </c>
      <c r="AA27" s="162">
        <v>0</v>
      </c>
      <c r="AB27" s="213">
        <v>8</v>
      </c>
      <c r="AC27" s="214">
        <v>0</v>
      </c>
      <c r="AD27" s="42">
        <v>0</v>
      </c>
      <c r="AE27" s="37">
        <f>SUM(AF27:AI27)</f>
        <v>0</v>
      </c>
      <c r="AF27" s="42">
        <v>0</v>
      </c>
      <c r="AG27" s="214">
        <v>0</v>
      </c>
      <c r="AH27" s="213">
        <v>0</v>
      </c>
      <c r="AI27" s="162">
        <v>0</v>
      </c>
      <c r="AJ27" s="41">
        <f>SUM(AK27:AN27)</f>
        <v>9</v>
      </c>
      <c r="AK27" s="213">
        <v>9</v>
      </c>
      <c r="AL27" s="213">
        <v>0</v>
      </c>
      <c r="AM27" s="213">
        <v>0</v>
      </c>
      <c r="AN27" s="163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4">
        <v>0</v>
      </c>
      <c r="BB27" s="34">
        <v>0</v>
      </c>
      <c r="BC27" s="34">
        <v>0</v>
      </c>
      <c r="BD27" s="34">
        <v>0</v>
      </c>
      <c r="BE27" s="34">
        <v>0</v>
      </c>
      <c r="BF27" s="34">
        <v>0</v>
      </c>
      <c r="BG27" s="34">
        <v>0</v>
      </c>
      <c r="BH27" s="34">
        <v>0</v>
      </c>
      <c r="BI27" s="34">
        <v>0</v>
      </c>
      <c r="BJ27" s="34">
        <v>0</v>
      </c>
      <c r="BK27" s="34">
        <v>0</v>
      </c>
      <c r="BL27" s="34">
        <v>0</v>
      </c>
      <c r="BM27" s="34">
        <v>0</v>
      </c>
      <c r="BN27" s="34">
        <v>0</v>
      </c>
      <c r="BO27" s="34">
        <v>0</v>
      </c>
      <c r="BP27" s="34">
        <v>0</v>
      </c>
      <c r="BQ27" s="34">
        <v>0</v>
      </c>
      <c r="BR27" s="34">
        <v>0</v>
      </c>
      <c r="BS27" s="34">
        <v>0</v>
      </c>
      <c r="BT27" s="34">
        <v>0</v>
      </c>
    </row>
    <row r="28" spans="1:72" ht="14.25" customHeight="1" x14ac:dyDescent="0.2">
      <c r="A28" s="43" t="s">
        <v>368</v>
      </c>
      <c r="B28" s="36">
        <f t="shared" si="12"/>
        <v>7</v>
      </c>
      <c r="C28" s="37">
        <f t="shared" si="12"/>
        <v>150</v>
      </c>
      <c r="D28" s="38">
        <f t="shared" si="6"/>
        <v>37</v>
      </c>
      <c r="E28" s="37">
        <f t="shared" si="3"/>
        <v>5</v>
      </c>
      <c r="F28" s="37">
        <f t="shared" si="3"/>
        <v>148</v>
      </c>
      <c r="G28" s="210">
        <v>2</v>
      </c>
      <c r="H28" s="209">
        <v>9</v>
      </c>
      <c r="I28" s="210">
        <v>3</v>
      </c>
      <c r="J28" s="209">
        <v>139</v>
      </c>
      <c r="K28" s="210">
        <v>1</v>
      </c>
      <c r="L28" s="209">
        <v>1</v>
      </c>
      <c r="M28" s="210">
        <v>1</v>
      </c>
      <c r="N28" s="209">
        <v>1</v>
      </c>
      <c r="O28" s="39">
        <f t="shared" ref="O28:O36" si="15">U28+Z28+AE28+AJ28</f>
        <v>37</v>
      </c>
      <c r="P28" s="40">
        <f t="shared" si="5"/>
        <v>37</v>
      </c>
      <c r="Q28" s="40">
        <f t="shared" si="13"/>
        <v>8</v>
      </c>
      <c r="R28" s="40">
        <f t="shared" si="13"/>
        <v>29</v>
      </c>
      <c r="S28" s="40">
        <f t="shared" si="13"/>
        <v>0</v>
      </c>
      <c r="T28" s="40">
        <f t="shared" si="13"/>
        <v>0</v>
      </c>
      <c r="U28" s="37">
        <f t="shared" ref="U28:U36" si="16">SUM(V28:Y28)</f>
        <v>8</v>
      </c>
      <c r="V28" s="213">
        <v>8</v>
      </c>
      <c r="W28" s="162">
        <v>0</v>
      </c>
      <c r="X28" s="42">
        <v>0</v>
      </c>
      <c r="Y28" s="162">
        <v>0</v>
      </c>
      <c r="Z28" s="41">
        <f t="shared" ref="Z28:Z36" si="17">SUM(AA28:AD28)</f>
        <v>28</v>
      </c>
      <c r="AA28" s="162">
        <v>0</v>
      </c>
      <c r="AB28" s="213">
        <v>28</v>
      </c>
      <c r="AC28" s="214">
        <v>0</v>
      </c>
      <c r="AD28" s="42">
        <v>0</v>
      </c>
      <c r="AE28" s="37">
        <f t="shared" ref="AE28:AE36" si="18">SUM(AF28:AI28)</f>
        <v>1</v>
      </c>
      <c r="AF28" s="42">
        <v>0</v>
      </c>
      <c r="AG28" s="214">
        <v>1</v>
      </c>
      <c r="AH28" s="213">
        <v>0</v>
      </c>
      <c r="AI28" s="162">
        <v>0</v>
      </c>
      <c r="AJ28" s="41">
        <f t="shared" ref="AJ28:AJ36" si="19">SUM(AK28:AN28)</f>
        <v>0</v>
      </c>
      <c r="AK28" s="213">
        <v>0</v>
      </c>
      <c r="AL28" s="213">
        <v>0</v>
      </c>
      <c r="AM28" s="213">
        <v>0</v>
      </c>
      <c r="AN28" s="163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</row>
    <row r="29" spans="1:72" ht="14.25" customHeight="1" x14ac:dyDescent="0.2">
      <c r="A29" s="36" t="s">
        <v>157</v>
      </c>
      <c r="B29" s="36">
        <f t="shared" si="12"/>
        <v>4</v>
      </c>
      <c r="C29" s="37">
        <f t="shared" si="12"/>
        <v>266</v>
      </c>
      <c r="D29" s="38">
        <f t="shared" si="6"/>
        <v>8</v>
      </c>
      <c r="E29" s="37">
        <f t="shared" si="3"/>
        <v>4</v>
      </c>
      <c r="F29" s="37">
        <f t="shared" si="3"/>
        <v>266</v>
      </c>
      <c r="G29" s="210">
        <v>0</v>
      </c>
      <c r="H29" s="209">
        <v>0</v>
      </c>
      <c r="I29" s="210">
        <v>4</v>
      </c>
      <c r="J29" s="209">
        <v>266</v>
      </c>
      <c r="K29" s="210">
        <v>0</v>
      </c>
      <c r="L29" s="209">
        <v>0</v>
      </c>
      <c r="M29" s="210">
        <v>0</v>
      </c>
      <c r="N29" s="209">
        <v>0</v>
      </c>
      <c r="O29" s="39">
        <f t="shared" si="15"/>
        <v>8</v>
      </c>
      <c r="P29" s="40">
        <f t="shared" si="5"/>
        <v>8</v>
      </c>
      <c r="Q29" s="40">
        <f t="shared" si="13"/>
        <v>0</v>
      </c>
      <c r="R29" s="40">
        <f t="shared" si="13"/>
        <v>8</v>
      </c>
      <c r="S29" s="40">
        <f t="shared" si="13"/>
        <v>0</v>
      </c>
      <c r="T29" s="40">
        <f t="shared" si="13"/>
        <v>0</v>
      </c>
      <c r="U29" s="37">
        <f t="shared" si="16"/>
        <v>0</v>
      </c>
      <c r="V29" s="213">
        <v>0</v>
      </c>
      <c r="W29" s="162">
        <v>0</v>
      </c>
      <c r="X29" s="42">
        <v>0</v>
      </c>
      <c r="Y29" s="162">
        <v>0</v>
      </c>
      <c r="Z29" s="41">
        <f t="shared" si="17"/>
        <v>8</v>
      </c>
      <c r="AA29" s="162">
        <v>0</v>
      </c>
      <c r="AB29" s="213">
        <v>8</v>
      </c>
      <c r="AC29" s="214">
        <v>0</v>
      </c>
      <c r="AD29" s="42">
        <v>0</v>
      </c>
      <c r="AE29" s="37">
        <f t="shared" si="18"/>
        <v>0</v>
      </c>
      <c r="AF29" s="42">
        <v>0</v>
      </c>
      <c r="AG29" s="214">
        <v>0</v>
      </c>
      <c r="AH29" s="213">
        <v>0</v>
      </c>
      <c r="AI29" s="162">
        <v>0</v>
      </c>
      <c r="AJ29" s="41">
        <f t="shared" si="19"/>
        <v>0</v>
      </c>
      <c r="AK29" s="213">
        <v>0</v>
      </c>
      <c r="AL29" s="213">
        <v>0</v>
      </c>
      <c r="AM29" s="213">
        <v>0</v>
      </c>
      <c r="AN29" s="163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</row>
    <row r="30" spans="1:72" ht="14.25" customHeight="1" x14ac:dyDescent="0.2">
      <c r="A30" s="36" t="s">
        <v>320</v>
      </c>
      <c r="B30" s="36">
        <f t="shared" si="12"/>
        <v>17</v>
      </c>
      <c r="C30" s="37">
        <f t="shared" si="12"/>
        <v>569</v>
      </c>
      <c r="D30" s="38">
        <f t="shared" si="6"/>
        <v>21</v>
      </c>
      <c r="E30" s="37">
        <f t="shared" si="3"/>
        <v>11</v>
      </c>
      <c r="F30" s="37">
        <f t="shared" si="3"/>
        <v>535</v>
      </c>
      <c r="G30" s="210">
        <v>1</v>
      </c>
      <c r="H30" s="209">
        <v>2</v>
      </c>
      <c r="I30" s="210">
        <v>10</v>
      </c>
      <c r="J30" s="209">
        <v>533</v>
      </c>
      <c r="K30" s="210">
        <v>2</v>
      </c>
      <c r="L30" s="209">
        <v>4</v>
      </c>
      <c r="M30" s="210">
        <v>4</v>
      </c>
      <c r="N30" s="209">
        <v>30</v>
      </c>
      <c r="O30" s="39">
        <f t="shared" si="15"/>
        <v>21</v>
      </c>
      <c r="P30" s="40">
        <f t="shared" si="5"/>
        <v>18</v>
      </c>
      <c r="Q30" s="40">
        <f>V30+AA30+AF30+AK30</f>
        <v>6</v>
      </c>
      <c r="R30" s="40">
        <f t="shared" si="13"/>
        <v>12</v>
      </c>
      <c r="S30" s="40">
        <f t="shared" si="13"/>
        <v>3</v>
      </c>
      <c r="T30" s="40">
        <f t="shared" si="13"/>
        <v>0</v>
      </c>
      <c r="U30" s="37">
        <f t="shared" si="16"/>
        <v>1</v>
      </c>
      <c r="V30" s="213">
        <v>1</v>
      </c>
      <c r="W30" s="162">
        <v>0</v>
      </c>
      <c r="X30" s="42">
        <v>0</v>
      </c>
      <c r="Y30" s="162">
        <v>0</v>
      </c>
      <c r="Z30" s="41">
        <f t="shared" si="17"/>
        <v>19</v>
      </c>
      <c r="AA30" s="162">
        <v>5</v>
      </c>
      <c r="AB30" s="213">
        <v>12</v>
      </c>
      <c r="AC30" s="214">
        <v>2</v>
      </c>
      <c r="AD30" s="42">
        <v>0</v>
      </c>
      <c r="AE30" s="37">
        <f t="shared" si="18"/>
        <v>1</v>
      </c>
      <c r="AF30" s="42">
        <v>0</v>
      </c>
      <c r="AG30" s="214">
        <v>0</v>
      </c>
      <c r="AH30" s="213">
        <v>1</v>
      </c>
      <c r="AI30" s="162">
        <v>0</v>
      </c>
      <c r="AJ30" s="41">
        <f t="shared" si="19"/>
        <v>0</v>
      </c>
      <c r="AK30" s="213">
        <v>0</v>
      </c>
      <c r="AL30" s="213">
        <v>0</v>
      </c>
      <c r="AM30" s="213">
        <v>0</v>
      </c>
      <c r="AN30" s="163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</row>
    <row r="31" spans="1:72" ht="14.25" customHeight="1" x14ac:dyDescent="0.2">
      <c r="A31" s="43" t="s">
        <v>325</v>
      </c>
      <c r="B31" s="36">
        <f t="shared" si="12"/>
        <v>12</v>
      </c>
      <c r="C31" s="37">
        <f t="shared" si="12"/>
        <v>32</v>
      </c>
      <c r="D31" s="38">
        <f t="shared" si="6"/>
        <v>13</v>
      </c>
      <c r="E31" s="37">
        <f t="shared" si="3"/>
        <v>9</v>
      </c>
      <c r="F31" s="37">
        <f t="shared" si="3"/>
        <v>17</v>
      </c>
      <c r="G31" s="210">
        <v>2</v>
      </c>
      <c r="H31" s="209">
        <v>3</v>
      </c>
      <c r="I31" s="210">
        <v>7</v>
      </c>
      <c r="J31" s="209">
        <v>14</v>
      </c>
      <c r="K31" s="210">
        <v>1</v>
      </c>
      <c r="L31" s="209">
        <v>1</v>
      </c>
      <c r="M31" s="210">
        <v>2</v>
      </c>
      <c r="N31" s="209">
        <v>14</v>
      </c>
      <c r="O31" s="39">
        <f t="shared" si="15"/>
        <v>13</v>
      </c>
      <c r="P31" s="40">
        <f t="shared" si="5"/>
        <v>13</v>
      </c>
      <c r="Q31" s="40">
        <f t="shared" ref="Q31:T94" si="20">V31+AA31+AF31+AK31</f>
        <v>5</v>
      </c>
      <c r="R31" s="40">
        <f t="shared" si="13"/>
        <v>8</v>
      </c>
      <c r="S31" s="40">
        <f t="shared" si="13"/>
        <v>0</v>
      </c>
      <c r="T31" s="40">
        <f t="shared" si="13"/>
        <v>0</v>
      </c>
      <c r="U31" s="37">
        <f t="shared" si="16"/>
        <v>5</v>
      </c>
      <c r="V31" s="213">
        <v>5</v>
      </c>
      <c r="W31" s="162">
        <v>0</v>
      </c>
      <c r="X31" s="42">
        <v>0</v>
      </c>
      <c r="Y31" s="162">
        <v>0</v>
      </c>
      <c r="Z31" s="41">
        <f t="shared" si="17"/>
        <v>6</v>
      </c>
      <c r="AA31" s="162">
        <v>0</v>
      </c>
      <c r="AB31" s="213">
        <v>6</v>
      </c>
      <c r="AC31" s="214">
        <v>0</v>
      </c>
      <c r="AD31" s="42">
        <v>0</v>
      </c>
      <c r="AE31" s="37">
        <f t="shared" si="18"/>
        <v>0</v>
      </c>
      <c r="AF31" s="42">
        <v>0</v>
      </c>
      <c r="AG31" s="214">
        <v>0</v>
      </c>
      <c r="AH31" s="213">
        <v>0</v>
      </c>
      <c r="AI31" s="162">
        <v>0</v>
      </c>
      <c r="AJ31" s="41">
        <f t="shared" si="19"/>
        <v>2</v>
      </c>
      <c r="AK31" s="213">
        <v>0</v>
      </c>
      <c r="AL31" s="213">
        <v>2</v>
      </c>
      <c r="AM31" s="213">
        <v>0</v>
      </c>
      <c r="AN31" s="163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</row>
    <row r="32" spans="1:72" ht="14.25" customHeight="1" x14ac:dyDescent="0.2">
      <c r="A32" s="43" t="s">
        <v>324</v>
      </c>
      <c r="B32" s="36">
        <f t="shared" si="12"/>
        <v>13</v>
      </c>
      <c r="C32" s="37">
        <f t="shared" si="12"/>
        <v>40940</v>
      </c>
      <c r="D32" s="38">
        <f t="shared" si="6"/>
        <v>84</v>
      </c>
      <c r="E32" s="37">
        <f t="shared" si="3"/>
        <v>8</v>
      </c>
      <c r="F32" s="37">
        <f t="shared" si="3"/>
        <v>680</v>
      </c>
      <c r="G32" s="210">
        <v>0</v>
      </c>
      <c r="H32" s="209">
        <v>0</v>
      </c>
      <c r="I32" s="210">
        <v>8</v>
      </c>
      <c r="J32" s="209">
        <v>680</v>
      </c>
      <c r="K32" s="210">
        <v>4</v>
      </c>
      <c r="L32" s="209">
        <v>350</v>
      </c>
      <c r="M32" s="210">
        <v>1</v>
      </c>
      <c r="N32" s="209">
        <v>39910</v>
      </c>
      <c r="O32" s="39">
        <f t="shared" si="15"/>
        <v>84</v>
      </c>
      <c r="P32" s="40">
        <f t="shared" si="5"/>
        <v>45</v>
      </c>
      <c r="Q32" s="40">
        <f t="shared" si="20"/>
        <v>21</v>
      </c>
      <c r="R32" s="40">
        <f t="shared" si="13"/>
        <v>24</v>
      </c>
      <c r="S32" s="40">
        <f t="shared" si="13"/>
        <v>39</v>
      </c>
      <c r="T32" s="40">
        <f t="shared" si="13"/>
        <v>0</v>
      </c>
      <c r="U32" s="37">
        <f t="shared" si="16"/>
        <v>0</v>
      </c>
      <c r="V32" s="213">
        <v>0</v>
      </c>
      <c r="W32" s="162">
        <v>0</v>
      </c>
      <c r="X32" s="42">
        <v>0</v>
      </c>
      <c r="Y32" s="162">
        <v>0</v>
      </c>
      <c r="Z32" s="41">
        <f t="shared" si="17"/>
        <v>30</v>
      </c>
      <c r="AA32" s="162">
        <v>0</v>
      </c>
      <c r="AB32" s="213">
        <v>24</v>
      </c>
      <c r="AC32" s="214">
        <v>6</v>
      </c>
      <c r="AD32" s="42">
        <v>0</v>
      </c>
      <c r="AE32" s="37">
        <f t="shared" si="18"/>
        <v>33</v>
      </c>
      <c r="AF32" s="42">
        <v>0</v>
      </c>
      <c r="AG32" s="214">
        <v>0</v>
      </c>
      <c r="AH32" s="213">
        <v>33</v>
      </c>
      <c r="AI32" s="162">
        <v>0</v>
      </c>
      <c r="AJ32" s="41">
        <f t="shared" si="19"/>
        <v>21</v>
      </c>
      <c r="AK32" s="213">
        <v>21</v>
      </c>
      <c r="AL32" s="213">
        <v>0</v>
      </c>
      <c r="AM32" s="213">
        <v>0</v>
      </c>
      <c r="AN32" s="163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</row>
    <row r="33" spans="1:72" ht="14.25" customHeight="1" x14ac:dyDescent="0.2">
      <c r="A33" s="43" t="s">
        <v>323</v>
      </c>
      <c r="B33" s="36">
        <f t="shared" si="12"/>
        <v>8</v>
      </c>
      <c r="C33" s="37">
        <f t="shared" si="12"/>
        <v>38</v>
      </c>
      <c r="D33" s="38">
        <f t="shared" si="6"/>
        <v>24</v>
      </c>
      <c r="E33" s="37">
        <f t="shared" si="3"/>
        <v>5</v>
      </c>
      <c r="F33" s="37">
        <f t="shared" si="3"/>
        <v>33</v>
      </c>
      <c r="G33" s="210">
        <v>0</v>
      </c>
      <c r="H33" s="209">
        <v>0</v>
      </c>
      <c r="I33" s="210">
        <v>5</v>
      </c>
      <c r="J33" s="209">
        <v>33</v>
      </c>
      <c r="K33" s="210">
        <v>0</v>
      </c>
      <c r="L33" s="209">
        <v>0</v>
      </c>
      <c r="M33" s="210">
        <v>3</v>
      </c>
      <c r="N33" s="209">
        <v>5</v>
      </c>
      <c r="O33" s="39">
        <f t="shared" si="15"/>
        <v>24</v>
      </c>
      <c r="P33" s="40">
        <f t="shared" si="5"/>
        <v>24</v>
      </c>
      <c r="Q33" s="40">
        <f t="shared" si="20"/>
        <v>0</v>
      </c>
      <c r="R33" s="40">
        <f t="shared" si="13"/>
        <v>24</v>
      </c>
      <c r="S33" s="40">
        <f t="shared" si="13"/>
        <v>0</v>
      </c>
      <c r="T33" s="40">
        <f t="shared" si="13"/>
        <v>0</v>
      </c>
      <c r="U33" s="37">
        <f t="shared" si="16"/>
        <v>0</v>
      </c>
      <c r="V33" s="213">
        <v>0</v>
      </c>
      <c r="W33" s="162">
        <v>0</v>
      </c>
      <c r="X33" s="42">
        <v>0</v>
      </c>
      <c r="Y33" s="162">
        <v>0</v>
      </c>
      <c r="Z33" s="41">
        <f t="shared" si="17"/>
        <v>16</v>
      </c>
      <c r="AA33" s="162">
        <v>0</v>
      </c>
      <c r="AB33" s="213">
        <v>16</v>
      </c>
      <c r="AC33" s="214">
        <v>0</v>
      </c>
      <c r="AD33" s="42">
        <v>0</v>
      </c>
      <c r="AE33" s="37">
        <f t="shared" si="18"/>
        <v>0</v>
      </c>
      <c r="AF33" s="42">
        <v>0</v>
      </c>
      <c r="AG33" s="214">
        <v>0</v>
      </c>
      <c r="AH33" s="213">
        <v>0</v>
      </c>
      <c r="AI33" s="162">
        <v>0</v>
      </c>
      <c r="AJ33" s="41">
        <f t="shared" si="19"/>
        <v>8</v>
      </c>
      <c r="AK33" s="213">
        <v>0</v>
      </c>
      <c r="AL33" s="213">
        <v>8</v>
      </c>
      <c r="AM33" s="213">
        <v>0</v>
      </c>
      <c r="AN33" s="163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</row>
    <row r="34" spans="1:72" ht="14.25" customHeight="1" x14ac:dyDescent="0.2">
      <c r="A34" s="36" t="s">
        <v>322</v>
      </c>
      <c r="B34" s="36">
        <f t="shared" si="12"/>
        <v>2</v>
      </c>
      <c r="C34" s="37">
        <f t="shared" si="12"/>
        <v>4</v>
      </c>
      <c r="D34" s="38">
        <f t="shared" si="6"/>
        <v>1</v>
      </c>
      <c r="E34" s="37">
        <f t="shared" si="3"/>
        <v>1</v>
      </c>
      <c r="F34" s="37">
        <f t="shared" si="3"/>
        <v>1</v>
      </c>
      <c r="G34" s="210">
        <v>0</v>
      </c>
      <c r="H34" s="209">
        <v>0</v>
      </c>
      <c r="I34" s="210">
        <v>1</v>
      </c>
      <c r="J34" s="209">
        <v>1</v>
      </c>
      <c r="K34" s="210">
        <v>0</v>
      </c>
      <c r="L34" s="209">
        <v>0</v>
      </c>
      <c r="M34" s="210">
        <v>1</v>
      </c>
      <c r="N34" s="209">
        <v>3</v>
      </c>
      <c r="O34" s="39">
        <f t="shared" si="15"/>
        <v>1</v>
      </c>
      <c r="P34" s="40">
        <f t="shared" si="5"/>
        <v>1</v>
      </c>
      <c r="Q34" s="40">
        <f t="shared" si="20"/>
        <v>0</v>
      </c>
      <c r="R34" s="40">
        <f t="shared" si="13"/>
        <v>1</v>
      </c>
      <c r="S34" s="40">
        <f t="shared" si="13"/>
        <v>0</v>
      </c>
      <c r="T34" s="40">
        <f t="shared" si="13"/>
        <v>0</v>
      </c>
      <c r="U34" s="37">
        <f t="shared" si="16"/>
        <v>0</v>
      </c>
      <c r="V34" s="213">
        <v>0</v>
      </c>
      <c r="W34" s="162">
        <v>0</v>
      </c>
      <c r="X34" s="42">
        <v>0</v>
      </c>
      <c r="Y34" s="162">
        <v>0</v>
      </c>
      <c r="Z34" s="41">
        <f t="shared" si="17"/>
        <v>1</v>
      </c>
      <c r="AA34" s="162">
        <v>0</v>
      </c>
      <c r="AB34" s="213">
        <v>1</v>
      </c>
      <c r="AC34" s="214">
        <v>0</v>
      </c>
      <c r="AD34" s="42">
        <v>0</v>
      </c>
      <c r="AE34" s="37">
        <f t="shared" si="18"/>
        <v>0</v>
      </c>
      <c r="AF34" s="42">
        <v>0</v>
      </c>
      <c r="AG34" s="214">
        <v>0</v>
      </c>
      <c r="AH34" s="213">
        <v>0</v>
      </c>
      <c r="AI34" s="162">
        <v>0</v>
      </c>
      <c r="AJ34" s="41">
        <f t="shared" si="19"/>
        <v>0</v>
      </c>
      <c r="AK34" s="213">
        <v>0</v>
      </c>
      <c r="AL34" s="213">
        <v>0</v>
      </c>
      <c r="AM34" s="213">
        <v>0</v>
      </c>
      <c r="AN34" s="163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</row>
    <row r="35" spans="1:72" ht="14.25" customHeight="1" x14ac:dyDescent="0.2">
      <c r="A35" s="43" t="s">
        <v>319</v>
      </c>
      <c r="B35" s="36">
        <f t="shared" si="12"/>
        <v>7</v>
      </c>
      <c r="C35" s="37">
        <f t="shared" si="12"/>
        <v>525</v>
      </c>
      <c r="D35" s="38">
        <f t="shared" si="6"/>
        <v>16</v>
      </c>
      <c r="E35" s="37">
        <f t="shared" si="3"/>
        <v>5</v>
      </c>
      <c r="F35" s="37">
        <f t="shared" si="3"/>
        <v>504</v>
      </c>
      <c r="G35" s="210">
        <v>0</v>
      </c>
      <c r="H35" s="209">
        <v>0</v>
      </c>
      <c r="I35" s="210">
        <v>5</v>
      </c>
      <c r="J35" s="209">
        <v>504</v>
      </c>
      <c r="K35" s="210">
        <v>1</v>
      </c>
      <c r="L35" s="209">
        <v>19</v>
      </c>
      <c r="M35" s="210">
        <v>1</v>
      </c>
      <c r="N35" s="209">
        <v>2</v>
      </c>
      <c r="O35" s="39">
        <f>U35+Z35+AE35+AJ35</f>
        <v>16</v>
      </c>
      <c r="P35" s="40">
        <f t="shared" si="5"/>
        <v>9</v>
      </c>
      <c r="Q35" s="40">
        <f t="shared" si="20"/>
        <v>0</v>
      </c>
      <c r="R35" s="40">
        <f t="shared" si="13"/>
        <v>9</v>
      </c>
      <c r="S35" s="40">
        <f t="shared" si="13"/>
        <v>7</v>
      </c>
      <c r="T35" s="40">
        <f t="shared" si="13"/>
        <v>0</v>
      </c>
      <c r="U35" s="37">
        <f t="shared" si="16"/>
        <v>0</v>
      </c>
      <c r="V35" s="213">
        <v>0</v>
      </c>
      <c r="W35" s="162">
        <v>0</v>
      </c>
      <c r="X35" s="42">
        <v>0</v>
      </c>
      <c r="Y35" s="162">
        <v>0</v>
      </c>
      <c r="Z35" s="41">
        <f t="shared" si="17"/>
        <v>7</v>
      </c>
      <c r="AA35" s="162">
        <v>0</v>
      </c>
      <c r="AB35" s="213">
        <v>7</v>
      </c>
      <c r="AC35" s="214">
        <v>0</v>
      </c>
      <c r="AD35" s="42">
        <v>0</v>
      </c>
      <c r="AE35" s="37">
        <f t="shared" si="18"/>
        <v>7</v>
      </c>
      <c r="AF35" s="42">
        <v>0</v>
      </c>
      <c r="AG35" s="214">
        <v>0</v>
      </c>
      <c r="AH35" s="213">
        <v>7</v>
      </c>
      <c r="AI35" s="162">
        <v>0</v>
      </c>
      <c r="AJ35" s="41">
        <f t="shared" si="19"/>
        <v>2</v>
      </c>
      <c r="AK35" s="213">
        <v>0</v>
      </c>
      <c r="AL35" s="213">
        <v>2</v>
      </c>
      <c r="AM35" s="213">
        <v>0</v>
      </c>
      <c r="AN35" s="163">
        <v>0</v>
      </c>
      <c r="AO35" s="4">
        <v>0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</row>
    <row r="36" spans="1:72" ht="14.25" customHeight="1" x14ac:dyDescent="0.2">
      <c r="A36" s="43" t="s">
        <v>318</v>
      </c>
      <c r="B36" s="36">
        <f t="shared" si="12"/>
        <v>7</v>
      </c>
      <c r="C36" s="37">
        <f t="shared" si="12"/>
        <v>41</v>
      </c>
      <c r="D36" s="38">
        <f t="shared" si="6"/>
        <v>20</v>
      </c>
      <c r="E36" s="37">
        <f t="shared" si="3"/>
        <v>5</v>
      </c>
      <c r="F36" s="37">
        <f t="shared" si="3"/>
        <v>13</v>
      </c>
      <c r="G36" s="210">
        <v>2</v>
      </c>
      <c r="H36" s="209">
        <v>10</v>
      </c>
      <c r="I36" s="210">
        <v>3</v>
      </c>
      <c r="J36" s="209">
        <v>3</v>
      </c>
      <c r="K36" s="210">
        <v>1</v>
      </c>
      <c r="L36" s="209">
        <v>9</v>
      </c>
      <c r="M36" s="210">
        <v>1</v>
      </c>
      <c r="N36" s="209">
        <v>19</v>
      </c>
      <c r="O36" s="39">
        <f t="shared" si="15"/>
        <v>20</v>
      </c>
      <c r="P36" s="40">
        <f t="shared" si="5"/>
        <v>9</v>
      </c>
      <c r="Q36" s="40">
        <f t="shared" si="20"/>
        <v>4</v>
      </c>
      <c r="R36" s="40">
        <f t="shared" si="13"/>
        <v>5</v>
      </c>
      <c r="S36" s="40">
        <f t="shared" si="13"/>
        <v>11</v>
      </c>
      <c r="T36" s="40">
        <f t="shared" si="13"/>
        <v>0</v>
      </c>
      <c r="U36" s="37">
        <f t="shared" si="16"/>
        <v>4</v>
      </c>
      <c r="V36" s="213">
        <v>4</v>
      </c>
      <c r="W36" s="162">
        <v>0</v>
      </c>
      <c r="X36" s="42">
        <v>0</v>
      </c>
      <c r="Y36" s="162">
        <v>0</v>
      </c>
      <c r="Z36" s="41">
        <f t="shared" si="17"/>
        <v>2</v>
      </c>
      <c r="AA36" s="162">
        <v>0</v>
      </c>
      <c r="AB36" s="213">
        <v>2</v>
      </c>
      <c r="AC36" s="214">
        <v>0</v>
      </c>
      <c r="AD36" s="42">
        <v>0</v>
      </c>
      <c r="AE36" s="37">
        <f t="shared" si="18"/>
        <v>11</v>
      </c>
      <c r="AF36" s="42">
        <v>0</v>
      </c>
      <c r="AG36" s="214">
        <v>0</v>
      </c>
      <c r="AH36" s="213">
        <v>11</v>
      </c>
      <c r="AI36" s="162">
        <v>0</v>
      </c>
      <c r="AJ36" s="41">
        <f t="shared" si="19"/>
        <v>3</v>
      </c>
      <c r="AK36" s="213">
        <v>0</v>
      </c>
      <c r="AL36" s="213">
        <v>3</v>
      </c>
      <c r="AM36" s="213">
        <v>0</v>
      </c>
      <c r="AN36" s="163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</row>
    <row r="37" spans="1:72" ht="14.25" customHeight="1" x14ac:dyDescent="0.2">
      <c r="A37" s="43" t="s">
        <v>369</v>
      </c>
      <c r="B37" s="36">
        <f t="shared" si="12"/>
        <v>7</v>
      </c>
      <c r="C37" s="37">
        <f t="shared" si="12"/>
        <v>26976</v>
      </c>
      <c r="D37" s="38">
        <f t="shared" si="6"/>
        <v>67</v>
      </c>
      <c r="E37" s="37">
        <f t="shared" si="3"/>
        <v>1</v>
      </c>
      <c r="F37" s="37">
        <f t="shared" si="3"/>
        <v>3566</v>
      </c>
      <c r="G37" s="210">
        <v>0</v>
      </c>
      <c r="H37" s="209">
        <v>0</v>
      </c>
      <c r="I37" s="210">
        <v>1</v>
      </c>
      <c r="J37" s="209">
        <v>3566</v>
      </c>
      <c r="K37" s="210">
        <v>3</v>
      </c>
      <c r="L37" s="209">
        <v>23396</v>
      </c>
      <c r="M37" s="210">
        <v>3</v>
      </c>
      <c r="N37" s="209">
        <v>14</v>
      </c>
      <c r="O37" s="39">
        <f>U37+Z37+AE37+AJ37</f>
        <v>67</v>
      </c>
      <c r="P37" s="48">
        <f t="shared" si="5"/>
        <v>16</v>
      </c>
      <c r="Q37" s="40">
        <f t="shared" si="20"/>
        <v>0</v>
      </c>
      <c r="R37" s="40">
        <f t="shared" si="13"/>
        <v>16</v>
      </c>
      <c r="S37" s="40">
        <f t="shared" si="13"/>
        <v>51</v>
      </c>
      <c r="T37" s="40">
        <f t="shared" si="13"/>
        <v>0</v>
      </c>
      <c r="U37" s="37">
        <f>SUM(V37:Y37)</f>
        <v>0</v>
      </c>
      <c r="V37" s="215">
        <v>0</v>
      </c>
      <c r="W37" s="162">
        <v>0</v>
      </c>
      <c r="X37" s="42">
        <v>0</v>
      </c>
      <c r="Y37" s="162">
        <v>0</v>
      </c>
      <c r="Z37" s="41">
        <f>SUM(AA37:AD37)</f>
        <v>13</v>
      </c>
      <c r="AA37" s="162">
        <v>0</v>
      </c>
      <c r="AB37" s="215">
        <v>13</v>
      </c>
      <c r="AC37" s="214">
        <v>0</v>
      </c>
      <c r="AD37" s="42">
        <v>0</v>
      </c>
      <c r="AE37" s="37">
        <f>SUM(AF37:AI37)</f>
        <v>48</v>
      </c>
      <c r="AF37" s="42">
        <v>0</v>
      </c>
      <c r="AG37" s="214">
        <v>0</v>
      </c>
      <c r="AH37" s="215">
        <v>48</v>
      </c>
      <c r="AI37" s="162">
        <v>0</v>
      </c>
      <c r="AJ37" s="41">
        <f>SUM(AK37:AN37)</f>
        <v>6</v>
      </c>
      <c r="AK37" s="162">
        <v>0</v>
      </c>
      <c r="AL37" s="42">
        <v>3</v>
      </c>
      <c r="AM37" s="162">
        <v>3</v>
      </c>
      <c r="AN37" s="163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</row>
    <row r="38" spans="1:72" s="34" customFormat="1" ht="13" x14ac:dyDescent="0.2">
      <c r="A38" s="27" t="s">
        <v>370</v>
      </c>
      <c r="B38" s="8">
        <f t="shared" si="12"/>
        <v>200</v>
      </c>
      <c r="C38" s="28">
        <f t="shared" si="12"/>
        <v>89656</v>
      </c>
      <c r="D38" s="29">
        <f t="shared" si="6"/>
        <v>670</v>
      </c>
      <c r="E38" s="28">
        <f t="shared" si="3"/>
        <v>133</v>
      </c>
      <c r="F38" s="28">
        <f t="shared" si="3"/>
        <v>52360</v>
      </c>
      <c r="G38" s="30">
        <f t="shared" ref="G38:N38" si="21">SUM(G39:G58)</f>
        <v>63</v>
      </c>
      <c r="H38" s="31">
        <f t="shared" si="21"/>
        <v>6243</v>
      </c>
      <c r="I38" s="30">
        <f t="shared" si="21"/>
        <v>70</v>
      </c>
      <c r="J38" s="31">
        <f>SUM(J39:J58)</f>
        <v>46117</v>
      </c>
      <c r="K38" s="30">
        <f t="shared" si="21"/>
        <v>44</v>
      </c>
      <c r="L38" s="31">
        <f t="shared" si="21"/>
        <v>36462</v>
      </c>
      <c r="M38" s="30">
        <f t="shared" si="21"/>
        <v>23</v>
      </c>
      <c r="N38" s="31">
        <f t="shared" si="21"/>
        <v>834</v>
      </c>
      <c r="O38" s="31">
        <f>U38+Z38+AE38+AJ38</f>
        <v>670</v>
      </c>
      <c r="P38" s="40">
        <f t="shared" si="5"/>
        <v>366</v>
      </c>
      <c r="Q38" s="32">
        <f t="shared" si="20"/>
        <v>155</v>
      </c>
      <c r="R38" s="32">
        <f t="shared" si="13"/>
        <v>211</v>
      </c>
      <c r="S38" s="32">
        <f t="shared" si="13"/>
        <v>297</v>
      </c>
      <c r="T38" s="32">
        <f t="shared" si="13"/>
        <v>7</v>
      </c>
      <c r="U38" s="28">
        <f>SUM(V38:Y38)</f>
        <v>176</v>
      </c>
      <c r="V38" s="32">
        <f>SUM(V39:V58)</f>
        <v>139</v>
      </c>
      <c r="W38" s="32">
        <f>SUM(W39:W58)</f>
        <v>29</v>
      </c>
      <c r="X38" s="32">
        <f>SUM(X39:X58)</f>
        <v>8</v>
      </c>
      <c r="Y38" s="32">
        <f>SUM(Y39:Y58)</f>
        <v>0</v>
      </c>
      <c r="Z38" s="32">
        <f>SUM(AA38:AD38)</f>
        <v>209</v>
      </c>
      <c r="AA38" s="32">
        <f>SUM(AA39:AA58)</f>
        <v>13</v>
      </c>
      <c r="AB38" s="32">
        <f>SUM(AB39:AB58)</f>
        <v>144</v>
      </c>
      <c r="AC38" s="32">
        <f>SUM(AC39:AC58)</f>
        <v>48</v>
      </c>
      <c r="AD38" s="32">
        <f>SUM(AD39:AD58)</f>
        <v>4</v>
      </c>
      <c r="AE38" s="32">
        <f>SUM(AF38:AI38)</f>
        <v>250</v>
      </c>
      <c r="AF38" s="32">
        <f>SUM(AF39:AF58)</f>
        <v>0</v>
      </c>
      <c r="AG38" s="32">
        <f>SUM(AG39:AG58)</f>
        <v>17</v>
      </c>
      <c r="AH38" s="32">
        <f>SUM(AH39:AH58)</f>
        <v>233</v>
      </c>
      <c r="AI38" s="32">
        <f>SUM(AI39:AI58)</f>
        <v>0</v>
      </c>
      <c r="AJ38" s="32">
        <f>SUM(AK38:AN38)</f>
        <v>35</v>
      </c>
      <c r="AK38" s="32">
        <f>SUM(AK39:AK58)</f>
        <v>3</v>
      </c>
      <c r="AL38" s="32">
        <f>SUM(AL39:AL58)</f>
        <v>21</v>
      </c>
      <c r="AM38" s="31">
        <f>SUM(AM39:AM58)</f>
        <v>8</v>
      </c>
      <c r="AN38" s="33">
        <f>SUM(AN39:AN58)</f>
        <v>3</v>
      </c>
      <c r="AO38" s="34">
        <v>0</v>
      </c>
      <c r="AP38" s="34">
        <v>0</v>
      </c>
      <c r="AQ38" s="34">
        <v>0</v>
      </c>
      <c r="AR38" s="34">
        <v>0</v>
      </c>
      <c r="AS38" s="34">
        <v>0</v>
      </c>
      <c r="AT38" s="34">
        <v>0</v>
      </c>
      <c r="AU38" s="34">
        <v>0</v>
      </c>
      <c r="AV38" s="34">
        <v>0</v>
      </c>
      <c r="AW38" s="34">
        <v>0</v>
      </c>
      <c r="AX38" s="34">
        <v>0</v>
      </c>
      <c r="AY38" s="34">
        <v>0</v>
      </c>
      <c r="AZ38" s="34">
        <v>0</v>
      </c>
      <c r="BA38" s="34">
        <v>0</v>
      </c>
      <c r="BB38" s="34">
        <v>0</v>
      </c>
      <c r="BC38" s="34">
        <v>0</v>
      </c>
      <c r="BD38" s="34">
        <v>0</v>
      </c>
      <c r="BE38" s="34">
        <v>0</v>
      </c>
      <c r="BF38" s="34">
        <v>0</v>
      </c>
      <c r="BG38" s="34">
        <v>0</v>
      </c>
      <c r="BH38" s="34">
        <v>0</v>
      </c>
      <c r="BI38" s="34">
        <v>0</v>
      </c>
      <c r="BJ38" s="34">
        <v>0</v>
      </c>
      <c r="BK38" s="34">
        <v>0</v>
      </c>
      <c r="BL38" s="34">
        <v>0</v>
      </c>
      <c r="BM38" s="34">
        <v>0</v>
      </c>
      <c r="BN38" s="34">
        <v>0</v>
      </c>
      <c r="BO38" s="34">
        <v>0</v>
      </c>
      <c r="BP38" s="34">
        <v>0</v>
      </c>
      <c r="BQ38" s="34">
        <v>0</v>
      </c>
      <c r="BR38" s="34">
        <v>0</v>
      </c>
      <c r="BS38" s="34">
        <v>0</v>
      </c>
      <c r="BT38" s="34">
        <v>0</v>
      </c>
    </row>
    <row r="39" spans="1:72" s="34" customFormat="1" ht="14.25" customHeight="1" x14ac:dyDescent="0.2">
      <c r="A39" s="35" t="s">
        <v>365</v>
      </c>
      <c r="B39" s="36">
        <f t="shared" si="12"/>
        <v>0</v>
      </c>
      <c r="C39" s="37">
        <f t="shared" si="12"/>
        <v>0</v>
      </c>
      <c r="D39" s="38">
        <f t="shared" si="6"/>
        <v>0</v>
      </c>
      <c r="E39" s="37">
        <f t="shared" si="3"/>
        <v>0</v>
      </c>
      <c r="F39" s="37">
        <f t="shared" si="3"/>
        <v>0</v>
      </c>
      <c r="G39" s="166">
        <v>0</v>
      </c>
      <c r="H39" s="167">
        <v>0</v>
      </c>
      <c r="I39" s="166">
        <v>0</v>
      </c>
      <c r="J39" s="167">
        <v>0</v>
      </c>
      <c r="K39" s="166">
        <v>0</v>
      </c>
      <c r="L39" s="167">
        <v>0</v>
      </c>
      <c r="M39" s="166">
        <v>0</v>
      </c>
      <c r="N39" s="167">
        <v>0</v>
      </c>
      <c r="O39" s="39">
        <f>U39+Z39+AE39+AJ39</f>
        <v>0</v>
      </c>
      <c r="P39" s="40">
        <f t="shared" si="5"/>
        <v>0</v>
      </c>
      <c r="Q39" s="40">
        <f t="shared" si="20"/>
        <v>0</v>
      </c>
      <c r="R39" s="40">
        <f t="shared" si="13"/>
        <v>0</v>
      </c>
      <c r="S39" s="40">
        <f t="shared" si="13"/>
        <v>0</v>
      </c>
      <c r="T39" s="40">
        <f t="shared" si="13"/>
        <v>0</v>
      </c>
      <c r="U39" s="37">
        <f>SUM(V39:Y39)</f>
        <v>0</v>
      </c>
      <c r="V39" s="42">
        <v>0</v>
      </c>
      <c r="W39" s="162">
        <v>0</v>
      </c>
      <c r="X39" s="42">
        <v>0</v>
      </c>
      <c r="Y39" s="162">
        <v>0</v>
      </c>
      <c r="Z39" s="41">
        <f>SUM(AA39:AD39)</f>
        <v>0</v>
      </c>
      <c r="AA39" s="162">
        <v>0</v>
      </c>
      <c r="AB39" s="42">
        <v>0</v>
      </c>
      <c r="AC39" s="162">
        <v>0</v>
      </c>
      <c r="AD39" s="42">
        <v>0</v>
      </c>
      <c r="AE39" s="37">
        <f>SUM(AF39:AI39)</f>
        <v>0</v>
      </c>
      <c r="AF39" s="42">
        <v>0</v>
      </c>
      <c r="AG39" s="162">
        <v>0</v>
      </c>
      <c r="AH39" s="42">
        <v>0</v>
      </c>
      <c r="AI39" s="42">
        <v>0</v>
      </c>
      <c r="AJ39" s="41">
        <f>SUM(AK39:AN39)</f>
        <v>0</v>
      </c>
      <c r="AK39" s="162">
        <v>0</v>
      </c>
      <c r="AL39" s="42">
        <v>0</v>
      </c>
      <c r="AM39" s="162">
        <v>0</v>
      </c>
      <c r="AN39" s="163">
        <v>0</v>
      </c>
      <c r="AO39" s="34">
        <v>0</v>
      </c>
      <c r="AP39" s="34">
        <v>0</v>
      </c>
      <c r="AQ39" s="34">
        <v>0</v>
      </c>
      <c r="AR39" s="34">
        <v>0</v>
      </c>
      <c r="AS39" s="34">
        <v>0</v>
      </c>
      <c r="AT39" s="34">
        <v>0</v>
      </c>
      <c r="AU39" s="34">
        <v>0</v>
      </c>
      <c r="AV39" s="34">
        <v>0</v>
      </c>
      <c r="AW39" s="34">
        <v>0</v>
      </c>
      <c r="AX39" s="34">
        <v>0</v>
      </c>
      <c r="AY39" s="34">
        <v>0</v>
      </c>
      <c r="AZ39" s="34">
        <v>0</v>
      </c>
      <c r="BA39" s="34">
        <v>0</v>
      </c>
      <c r="BB39" s="34">
        <v>0</v>
      </c>
      <c r="BC39" s="34">
        <v>0</v>
      </c>
      <c r="BD39" s="34">
        <v>0</v>
      </c>
      <c r="BE39" s="34">
        <v>0</v>
      </c>
      <c r="BF39" s="34">
        <v>0</v>
      </c>
      <c r="BG39" s="34">
        <v>0</v>
      </c>
      <c r="BH39" s="34">
        <v>0</v>
      </c>
      <c r="BI39" s="34">
        <v>0</v>
      </c>
      <c r="BJ39" s="34">
        <v>0</v>
      </c>
      <c r="BK39" s="34">
        <v>0</v>
      </c>
      <c r="BL39" s="34">
        <v>0</v>
      </c>
      <c r="BM39" s="34">
        <v>0</v>
      </c>
      <c r="BN39" s="34">
        <v>0</v>
      </c>
      <c r="BO39" s="34">
        <v>0</v>
      </c>
      <c r="BP39" s="34">
        <v>0</v>
      </c>
      <c r="BQ39" s="34">
        <v>0</v>
      </c>
      <c r="BR39" s="34">
        <v>0</v>
      </c>
      <c r="BS39" s="34">
        <v>0</v>
      </c>
      <c r="BT39" s="34">
        <v>0</v>
      </c>
    </row>
    <row r="40" spans="1:72" ht="14.25" customHeight="1" x14ac:dyDescent="0.2">
      <c r="A40" s="43" t="s">
        <v>308</v>
      </c>
      <c r="B40" s="36">
        <f t="shared" si="12"/>
        <v>18</v>
      </c>
      <c r="C40" s="37">
        <f t="shared" si="12"/>
        <v>8266</v>
      </c>
      <c r="D40" s="38">
        <f t="shared" si="6"/>
        <v>85</v>
      </c>
      <c r="E40" s="37">
        <f t="shared" si="3"/>
        <v>8</v>
      </c>
      <c r="F40" s="37">
        <f t="shared" si="3"/>
        <v>501</v>
      </c>
      <c r="G40" s="166">
        <v>3</v>
      </c>
      <c r="H40" s="167">
        <v>3</v>
      </c>
      <c r="I40" s="166">
        <v>5</v>
      </c>
      <c r="J40" s="167">
        <v>498</v>
      </c>
      <c r="K40" s="166">
        <v>6</v>
      </c>
      <c r="L40" s="167">
        <v>7189</v>
      </c>
      <c r="M40" s="166">
        <v>4</v>
      </c>
      <c r="N40" s="167">
        <v>576</v>
      </c>
      <c r="O40" s="39">
        <f t="shared" ref="O40:O57" si="22">U40+Z40+AE40+AJ40</f>
        <v>85</v>
      </c>
      <c r="P40" s="40">
        <f t="shared" si="5"/>
        <v>48</v>
      </c>
      <c r="Q40" s="40">
        <f t="shared" si="20"/>
        <v>20</v>
      </c>
      <c r="R40" s="40">
        <f t="shared" si="13"/>
        <v>28</v>
      </c>
      <c r="S40" s="40">
        <f t="shared" si="13"/>
        <v>37</v>
      </c>
      <c r="T40" s="40">
        <f t="shared" si="13"/>
        <v>0</v>
      </c>
      <c r="U40" s="37">
        <f t="shared" ref="U40:U57" si="23">SUM(V40:Y40)</f>
        <v>24</v>
      </c>
      <c r="V40" s="42">
        <v>20</v>
      </c>
      <c r="W40" s="162">
        <v>0</v>
      </c>
      <c r="X40" s="42">
        <v>4</v>
      </c>
      <c r="Y40" s="162">
        <v>0</v>
      </c>
      <c r="Z40" s="41">
        <f t="shared" ref="Z40:Z58" si="24">SUM(AA40:AD40)</f>
        <v>19</v>
      </c>
      <c r="AA40" s="162">
        <v>0</v>
      </c>
      <c r="AB40" s="42">
        <v>19</v>
      </c>
      <c r="AC40" s="162">
        <v>0</v>
      </c>
      <c r="AD40" s="42">
        <v>0</v>
      </c>
      <c r="AE40" s="37">
        <f>SUM(AF40:AI40)</f>
        <v>33</v>
      </c>
      <c r="AF40" s="42">
        <v>0</v>
      </c>
      <c r="AG40" s="162">
        <v>0</v>
      </c>
      <c r="AH40" s="42">
        <v>33</v>
      </c>
      <c r="AI40" s="42">
        <v>0</v>
      </c>
      <c r="AJ40" s="41">
        <f t="shared" ref="AJ40:AJ57" si="25">SUM(AK40:AN40)</f>
        <v>9</v>
      </c>
      <c r="AK40" s="162">
        <v>0</v>
      </c>
      <c r="AL40" s="42">
        <v>9</v>
      </c>
      <c r="AM40" s="162">
        <v>0</v>
      </c>
      <c r="AN40" s="163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</row>
    <row r="41" spans="1:72" ht="14.25" customHeight="1" x14ac:dyDescent="0.2">
      <c r="A41" s="36" t="s">
        <v>307</v>
      </c>
      <c r="B41" s="36">
        <f t="shared" si="12"/>
        <v>0</v>
      </c>
      <c r="C41" s="37">
        <f t="shared" si="12"/>
        <v>0</v>
      </c>
      <c r="D41" s="38">
        <f t="shared" si="6"/>
        <v>0</v>
      </c>
      <c r="E41" s="37">
        <f t="shared" si="3"/>
        <v>0</v>
      </c>
      <c r="F41" s="37">
        <f t="shared" si="3"/>
        <v>0</v>
      </c>
      <c r="G41" s="166">
        <v>0</v>
      </c>
      <c r="H41" s="167">
        <v>0</v>
      </c>
      <c r="I41" s="166">
        <v>0</v>
      </c>
      <c r="J41" s="167">
        <v>0</v>
      </c>
      <c r="K41" s="166">
        <v>0</v>
      </c>
      <c r="L41" s="167">
        <v>0</v>
      </c>
      <c r="M41" s="166">
        <v>0</v>
      </c>
      <c r="N41" s="167">
        <v>0</v>
      </c>
      <c r="O41" s="39">
        <f t="shared" si="22"/>
        <v>0</v>
      </c>
      <c r="P41" s="40">
        <f t="shared" si="5"/>
        <v>0</v>
      </c>
      <c r="Q41" s="40">
        <f t="shared" si="20"/>
        <v>0</v>
      </c>
      <c r="R41" s="40">
        <f t="shared" si="13"/>
        <v>0</v>
      </c>
      <c r="S41" s="40">
        <f t="shared" si="13"/>
        <v>0</v>
      </c>
      <c r="T41" s="40">
        <f t="shared" si="13"/>
        <v>0</v>
      </c>
      <c r="U41" s="37">
        <f t="shared" si="23"/>
        <v>0</v>
      </c>
      <c r="V41" s="42">
        <v>0</v>
      </c>
      <c r="W41" s="162">
        <v>0</v>
      </c>
      <c r="X41" s="42">
        <v>0</v>
      </c>
      <c r="Y41" s="162">
        <v>0</v>
      </c>
      <c r="Z41" s="41">
        <f t="shared" si="24"/>
        <v>0</v>
      </c>
      <c r="AA41" s="162">
        <v>0</v>
      </c>
      <c r="AB41" s="42">
        <v>0</v>
      </c>
      <c r="AC41" s="162">
        <v>0</v>
      </c>
      <c r="AD41" s="42">
        <v>0</v>
      </c>
      <c r="AE41" s="37">
        <f t="shared" ref="AE41:AE58" si="26">SUM(AF41:AI41)</f>
        <v>0</v>
      </c>
      <c r="AF41" s="42">
        <v>0</v>
      </c>
      <c r="AG41" s="162">
        <v>0</v>
      </c>
      <c r="AH41" s="42">
        <v>0</v>
      </c>
      <c r="AI41" s="42">
        <v>0</v>
      </c>
      <c r="AJ41" s="41">
        <f t="shared" si="25"/>
        <v>0</v>
      </c>
      <c r="AK41" s="162">
        <v>0</v>
      </c>
      <c r="AL41" s="42">
        <v>0</v>
      </c>
      <c r="AM41" s="162">
        <v>0</v>
      </c>
      <c r="AN41" s="163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0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0</v>
      </c>
    </row>
    <row r="42" spans="1:72" ht="14.25" customHeight="1" x14ac:dyDescent="0.2">
      <c r="A42" s="36" t="s">
        <v>158</v>
      </c>
      <c r="B42" s="36">
        <f t="shared" si="12"/>
        <v>1</v>
      </c>
      <c r="C42" s="37">
        <f t="shared" si="12"/>
        <v>5</v>
      </c>
      <c r="D42" s="38">
        <f t="shared" si="6"/>
        <v>2</v>
      </c>
      <c r="E42" s="37">
        <f t="shared" si="3"/>
        <v>1</v>
      </c>
      <c r="F42" s="37">
        <f t="shared" si="3"/>
        <v>5</v>
      </c>
      <c r="G42" s="166">
        <v>0</v>
      </c>
      <c r="H42" s="167">
        <v>0</v>
      </c>
      <c r="I42" s="166">
        <v>1</v>
      </c>
      <c r="J42" s="167">
        <v>5</v>
      </c>
      <c r="K42" s="166">
        <v>0</v>
      </c>
      <c r="L42" s="167">
        <v>0</v>
      </c>
      <c r="M42" s="166">
        <v>0</v>
      </c>
      <c r="N42" s="167">
        <v>0</v>
      </c>
      <c r="O42" s="39">
        <f t="shared" si="22"/>
        <v>2</v>
      </c>
      <c r="P42" s="40">
        <f t="shared" si="5"/>
        <v>2</v>
      </c>
      <c r="Q42" s="40">
        <f t="shared" si="20"/>
        <v>2</v>
      </c>
      <c r="R42" s="40">
        <f t="shared" si="13"/>
        <v>0</v>
      </c>
      <c r="S42" s="40">
        <f t="shared" si="13"/>
        <v>0</v>
      </c>
      <c r="T42" s="40">
        <f t="shared" si="13"/>
        <v>0</v>
      </c>
      <c r="U42" s="37">
        <f t="shared" si="23"/>
        <v>0</v>
      </c>
      <c r="V42" s="42">
        <v>0</v>
      </c>
      <c r="W42" s="162">
        <v>0</v>
      </c>
      <c r="X42" s="42">
        <v>0</v>
      </c>
      <c r="Y42" s="162">
        <v>0</v>
      </c>
      <c r="Z42" s="41">
        <f t="shared" si="24"/>
        <v>2</v>
      </c>
      <c r="AA42" s="162">
        <v>2</v>
      </c>
      <c r="AB42" s="42">
        <v>0</v>
      </c>
      <c r="AC42" s="162">
        <v>0</v>
      </c>
      <c r="AD42" s="42">
        <v>0</v>
      </c>
      <c r="AE42" s="37">
        <f t="shared" si="26"/>
        <v>0</v>
      </c>
      <c r="AF42" s="42">
        <v>0</v>
      </c>
      <c r="AG42" s="162">
        <v>0</v>
      </c>
      <c r="AH42" s="42">
        <v>0</v>
      </c>
      <c r="AI42" s="42">
        <v>0</v>
      </c>
      <c r="AJ42" s="41">
        <f t="shared" si="25"/>
        <v>0</v>
      </c>
      <c r="AK42" s="162">
        <v>0</v>
      </c>
      <c r="AL42" s="42">
        <v>0</v>
      </c>
      <c r="AM42" s="162">
        <v>0</v>
      </c>
      <c r="AN42" s="163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</row>
    <row r="43" spans="1:72" s="55" customFormat="1" ht="14.25" customHeight="1" x14ac:dyDescent="0.2">
      <c r="A43" s="43" t="s">
        <v>309</v>
      </c>
      <c r="B43" s="36">
        <f t="shared" si="12"/>
        <v>14</v>
      </c>
      <c r="C43" s="37">
        <f t="shared" si="12"/>
        <v>39907</v>
      </c>
      <c r="D43" s="38">
        <f t="shared" si="6"/>
        <v>74</v>
      </c>
      <c r="E43" s="37">
        <f t="shared" si="3"/>
        <v>7</v>
      </c>
      <c r="F43" s="37">
        <f t="shared" si="3"/>
        <v>38192</v>
      </c>
      <c r="G43" s="166">
        <v>3</v>
      </c>
      <c r="H43" s="167">
        <v>10</v>
      </c>
      <c r="I43" s="166">
        <v>4</v>
      </c>
      <c r="J43" s="167">
        <v>38182</v>
      </c>
      <c r="K43" s="166">
        <v>5</v>
      </c>
      <c r="L43" s="167">
        <v>1512</v>
      </c>
      <c r="M43" s="166">
        <v>2</v>
      </c>
      <c r="N43" s="167">
        <v>203</v>
      </c>
      <c r="O43" s="39">
        <f t="shared" si="22"/>
        <v>74</v>
      </c>
      <c r="P43" s="40">
        <f>SUM(Q43:R43)</f>
        <v>27</v>
      </c>
      <c r="Q43" s="40">
        <f>V43+AA43+AF43+AK43</f>
        <v>17</v>
      </c>
      <c r="R43" s="40">
        <f>W43+AB43+AG43+AL43</f>
        <v>10</v>
      </c>
      <c r="S43" s="40">
        <f>X43+AC43+AH43+AM43</f>
        <v>47</v>
      </c>
      <c r="T43" s="40">
        <f>Y43+AD43+AI43+AN43</f>
        <v>0</v>
      </c>
      <c r="U43" s="37">
        <f>SUM(V43:Y43)</f>
        <v>7</v>
      </c>
      <c r="V43" s="42">
        <v>6</v>
      </c>
      <c r="W43" s="162">
        <v>1</v>
      </c>
      <c r="X43" s="42">
        <v>0</v>
      </c>
      <c r="Y43" s="162">
        <v>0</v>
      </c>
      <c r="Z43" s="41">
        <f t="shared" si="24"/>
        <v>42</v>
      </c>
      <c r="AA43" s="162">
        <v>11</v>
      </c>
      <c r="AB43" s="42">
        <v>2</v>
      </c>
      <c r="AC43" s="162">
        <v>29</v>
      </c>
      <c r="AD43" s="42">
        <v>0</v>
      </c>
      <c r="AE43" s="37">
        <f t="shared" si="26"/>
        <v>21</v>
      </c>
      <c r="AF43" s="42">
        <v>0</v>
      </c>
      <c r="AG43" s="162">
        <v>3</v>
      </c>
      <c r="AH43" s="42">
        <v>18</v>
      </c>
      <c r="AI43" s="42">
        <v>0</v>
      </c>
      <c r="AJ43" s="41">
        <f t="shared" si="25"/>
        <v>4</v>
      </c>
      <c r="AK43" s="162">
        <v>0</v>
      </c>
      <c r="AL43" s="42">
        <v>4</v>
      </c>
      <c r="AM43" s="162">
        <v>0</v>
      </c>
      <c r="AN43" s="163">
        <v>0</v>
      </c>
      <c r="AO43" s="55">
        <v>0</v>
      </c>
      <c r="AP43" s="55">
        <v>0</v>
      </c>
      <c r="AQ43" s="55">
        <v>0</v>
      </c>
      <c r="AR43" s="55">
        <v>0</v>
      </c>
      <c r="AS43" s="55">
        <v>0</v>
      </c>
      <c r="AT43" s="55">
        <v>0</v>
      </c>
      <c r="AU43" s="55">
        <v>0</v>
      </c>
      <c r="AV43" s="55">
        <v>0</v>
      </c>
      <c r="AW43" s="55">
        <v>0</v>
      </c>
      <c r="AX43" s="55">
        <v>0</v>
      </c>
      <c r="AY43" s="55">
        <v>0</v>
      </c>
      <c r="AZ43" s="55">
        <v>0</v>
      </c>
      <c r="BA43" s="55">
        <v>0</v>
      </c>
      <c r="BB43" s="55">
        <v>0</v>
      </c>
      <c r="BC43" s="55">
        <v>0</v>
      </c>
      <c r="BD43" s="55">
        <v>0</v>
      </c>
      <c r="BE43" s="55">
        <v>0</v>
      </c>
      <c r="BF43" s="55">
        <v>0</v>
      </c>
      <c r="BG43" s="55">
        <v>0</v>
      </c>
      <c r="BH43" s="55">
        <v>0</v>
      </c>
      <c r="BI43" s="55">
        <v>0</v>
      </c>
      <c r="BJ43" s="55">
        <v>0</v>
      </c>
      <c r="BK43" s="55">
        <v>0</v>
      </c>
      <c r="BL43" s="55">
        <v>0</v>
      </c>
      <c r="BM43" s="55">
        <v>0</v>
      </c>
      <c r="BN43" s="55">
        <v>0</v>
      </c>
      <c r="BO43" s="55">
        <v>0</v>
      </c>
      <c r="BP43" s="55">
        <v>0</v>
      </c>
      <c r="BQ43" s="55">
        <v>0</v>
      </c>
      <c r="BR43" s="55">
        <v>0</v>
      </c>
      <c r="BS43" s="55">
        <v>0</v>
      </c>
      <c r="BT43" s="55">
        <v>0</v>
      </c>
    </row>
    <row r="44" spans="1:72" ht="14.25" customHeight="1" x14ac:dyDescent="0.2">
      <c r="A44" s="43" t="s">
        <v>371</v>
      </c>
      <c r="B44" s="36">
        <f t="shared" si="12"/>
        <v>8</v>
      </c>
      <c r="C44" s="37">
        <f t="shared" si="12"/>
        <v>18</v>
      </c>
      <c r="D44" s="38">
        <f t="shared" si="6"/>
        <v>14</v>
      </c>
      <c r="E44" s="37">
        <f t="shared" si="3"/>
        <v>5</v>
      </c>
      <c r="F44" s="37">
        <f t="shared" si="3"/>
        <v>10</v>
      </c>
      <c r="G44" s="166">
        <v>3</v>
      </c>
      <c r="H44" s="167">
        <v>4</v>
      </c>
      <c r="I44" s="166">
        <v>2</v>
      </c>
      <c r="J44" s="167">
        <v>6</v>
      </c>
      <c r="K44" s="166">
        <v>2</v>
      </c>
      <c r="L44" s="167">
        <v>6</v>
      </c>
      <c r="M44" s="166">
        <v>1</v>
      </c>
      <c r="N44" s="167">
        <v>2</v>
      </c>
      <c r="O44" s="39">
        <f t="shared" si="22"/>
        <v>14</v>
      </c>
      <c r="P44" s="40">
        <f t="shared" si="5"/>
        <v>9</v>
      </c>
      <c r="Q44" s="40">
        <f t="shared" si="20"/>
        <v>2</v>
      </c>
      <c r="R44" s="40">
        <f t="shared" si="20"/>
        <v>7</v>
      </c>
      <c r="S44" s="40">
        <f t="shared" si="20"/>
        <v>5</v>
      </c>
      <c r="T44" s="40">
        <f t="shared" si="20"/>
        <v>0</v>
      </c>
      <c r="U44" s="37">
        <f t="shared" si="23"/>
        <v>2</v>
      </c>
      <c r="V44" s="42">
        <v>2</v>
      </c>
      <c r="W44" s="162">
        <v>0</v>
      </c>
      <c r="X44" s="42">
        <v>0</v>
      </c>
      <c r="Y44" s="162">
        <v>0</v>
      </c>
      <c r="Z44" s="41">
        <f t="shared" si="24"/>
        <v>3</v>
      </c>
      <c r="AA44" s="162">
        <v>0</v>
      </c>
      <c r="AB44" s="42">
        <v>2</v>
      </c>
      <c r="AC44" s="162">
        <v>1</v>
      </c>
      <c r="AD44" s="42">
        <v>0</v>
      </c>
      <c r="AE44" s="37">
        <f t="shared" si="26"/>
        <v>4</v>
      </c>
      <c r="AF44" s="42">
        <v>0</v>
      </c>
      <c r="AG44" s="162">
        <v>0</v>
      </c>
      <c r="AH44" s="42">
        <v>4</v>
      </c>
      <c r="AI44" s="42">
        <v>0</v>
      </c>
      <c r="AJ44" s="41">
        <f t="shared" si="25"/>
        <v>5</v>
      </c>
      <c r="AK44" s="162">
        <v>0</v>
      </c>
      <c r="AL44" s="42">
        <v>5</v>
      </c>
      <c r="AM44" s="162">
        <v>0</v>
      </c>
      <c r="AN44" s="163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</row>
    <row r="45" spans="1:72" ht="14.25" customHeight="1" x14ac:dyDescent="0.2">
      <c r="A45" s="36" t="s">
        <v>314</v>
      </c>
      <c r="B45" s="36">
        <f t="shared" si="12"/>
        <v>2</v>
      </c>
      <c r="C45" s="37">
        <f t="shared" si="12"/>
        <v>2</v>
      </c>
      <c r="D45" s="38">
        <f t="shared" si="6"/>
        <v>3</v>
      </c>
      <c r="E45" s="37">
        <f t="shared" si="3"/>
        <v>1</v>
      </c>
      <c r="F45" s="37">
        <f t="shared" si="3"/>
        <v>1</v>
      </c>
      <c r="G45" s="166">
        <v>1</v>
      </c>
      <c r="H45" s="167">
        <v>1</v>
      </c>
      <c r="I45" s="166">
        <v>0</v>
      </c>
      <c r="J45" s="167">
        <v>0</v>
      </c>
      <c r="K45" s="166">
        <v>0</v>
      </c>
      <c r="L45" s="167">
        <v>0</v>
      </c>
      <c r="M45" s="166">
        <v>1</v>
      </c>
      <c r="N45" s="167">
        <v>1</v>
      </c>
      <c r="O45" s="39">
        <f t="shared" si="22"/>
        <v>3</v>
      </c>
      <c r="P45" s="40">
        <f t="shared" si="5"/>
        <v>2</v>
      </c>
      <c r="Q45" s="40">
        <f t="shared" si="20"/>
        <v>2</v>
      </c>
      <c r="R45" s="40">
        <f t="shared" si="20"/>
        <v>0</v>
      </c>
      <c r="S45" s="40">
        <f t="shared" si="20"/>
        <v>1</v>
      </c>
      <c r="T45" s="40">
        <f t="shared" si="20"/>
        <v>0</v>
      </c>
      <c r="U45" s="37">
        <f t="shared" si="23"/>
        <v>2</v>
      </c>
      <c r="V45" s="42">
        <v>2</v>
      </c>
      <c r="W45" s="162">
        <v>0</v>
      </c>
      <c r="X45" s="42">
        <v>0</v>
      </c>
      <c r="Y45" s="162">
        <v>0</v>
      </c>
      <c r="Z45" s="41">
        <f t="shared" si="24"/>
        <v>0</v>
      </c>
      <c r="AA45" s="162">
        <v>0</v>
      </c>
      <c r="AB45" s="42">
        <v>0</v>
      </c>
      <c r="AC45" s="162">
        <v>0</v>
      </c>
      <c r="AD45" s="42">
        <v>0</v>
      </c>
      <c r="AE45" s="37">
        <f t="shared" si="26"/>
        <v>0</v>
      </c>
      <c r="AF45" s="42">
        <v>0</v>
      </c>
      <c r="AG45" s="162">
        <v>0</v>
      </c>
      <c r="AH45" s="42">
        <v>0</v>
      </c>
      <c r="AI45" s="42">
        <v>0</v>
      </c>
      <c r="AJ45" s="41">
        <f t="shared" si="25"/>
        <v>1</v>
      </c>
      <c r="AK45" s="162">
        <v>0</v>
      </c>
      <c r="AL45" s="42">
        <v>0</v>
      </c>
      <c r="AM45" s="162">
        <v>1</v>
      </c>
      <c r="AN45" s="163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</row>
    <row r="46" spans="1:72" ht="14.25" customHeight="1" x14ac:dyDescent="0.2">
      <c r="A46" s="36" t="s">
        <v>372</v>
      </c>
      <c r="B46" s="36">
        <f t="shared" si="12"/>
        <v>0</v>
      </c>
      <c r="C46" s="37">
        <f t="shared" si="12"/>
        <v>0</v>
      </c>
      <c r="D46" s="38">
        <f t="shared" si="6"/>
        <v>0</v>
      </c>
      <c r="E46" s="37">
        <f t="shared" si="3"/>
        <v>0</v>
      </c>
      <c r="F46" s="37">
        <f t="shared" si="3"/>
        <v>0</v>
      </c>
      <c r="G46" s="166">
        <v>0</v>
      </c>
      <c r="H46" s="167">
        <v>0</v>
      </c>
      <c r="I46" s="166">
        <v>0</v>
      </c>
      <c r="J46" s="167">
        <v>0</v>
      </c>
      <c r="K46" s="166">
        <v>0</v>
      </c>
      <c r="L46" s="167">
        <v>0</v>
      </c>
      <c r="M46" s="166">
        <v>0</v>
      </c>
      <c r="N46" s="167">
        <v>0</v>
      </c>
      <c r="O46" s="39">
        <f t="shared" si="22"/>
        <v>0</v>
      </c>
      <c r="P46" s="40">
        <f t="shared" si="5"/>
        <v>0</v>
      </c>
      <c r="Q46" s="40">
        <f t="shared" si="20"/>
        <v>0</v>
      </c>
      <c r="R46" s="40">
        <f t="shared" si="20"/>
        <v>0</v>
      </c>
      <c r="S46" s="40">
        <f t="shared" si="20"/>
        <v>0</v>
      </c>
      <c r="T46" s="40">
        <f t="shared" si="20"/>
        <v>0</v>
      </c>
      <c r="U46" s="37">
        <f t="shared" si="23"/>
        <v>0</v>
      </c>
      <c r="V46" s="42">
        <v>0</v>
      </c>
      <c r="W46" s="162">
        <v>0</v>
      </c>
      <c r="X46" s="42">
        <v>0</v>
      </c>
      <c r="Y46" s="162">
        <v>0</v>
      </c>
      <c r="Z46" s="41">
        <f t="shared" si="24"/>
        <v>0</v>
      </c>
      <c r="AA46" s="162">
        <v>0</v>
      </c>
      <c r="AB46" s="42">
        <v>0</v>
      </c>
      <c r="AC46" s="162">
        <v>0</v>
      </c>
      <c r="AD46" s="42">
        <v>0</v>
      </c>
      <c r="AE46" s="37">
        <f t="shared" si="26"/>
        <v>0</v>
      </c>
      <c r="AF46" s="42">
        <v>0</v>
      </c>
      <c r="AG46" s="162">
        <v>0</v>
      </c>
      <c r="AH46" s="42">
        <v>0</v>
      </c>
      <c r="AI46" s="42">
        <v>0</v>
      </c>
      <c r="AJ46" s="41">
        <f t="shared" si="25"/>
        <v>0</v>
      </c>
      <c r="AK46" s="162">
        <v>0</v>
      </c>
      <c r="AL46" s="42">
        <v>0</v>
      </c>
      <c r="AM46" s="162">
        <v>0</v>
      </c>
      <c r="AN46" s="163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</row>
    <row r="47" spans="1:72" ht="14.25" customHeight="1" x14ac:dyDescent="0.2">
      <c r="A47" s="43" t="s">
        <v>313</v>
      </c>
      <c r="B47" s="36">
        <f t="shared" si="12"/>
        <v>11</v>
      </c>
      <c r="C47" s="37">
        <f t="shared" si="12"/>
        <v>727</v>
      </c>
      <c r="D47" s="38">
        <f t="shared" si="6"/>
        <v>53</v>
      </c>
      <c r="E47" s="37">
        <f t="shared" si="3"/>
        <v>9</v>
      </c>
      <c r="F47" s="37">
        <f t="shared" si="3"/>
        <v>530</v>
      </c>
      <c r="G47" s="166">
        <v>7</v>
      </c>
      <c r="H47" s="167">
        <v>30</v>
      </c>
      <c r="I47" s="166">
        <v>2</v>
      </c>
      <c r="J47" s="167">
        <v>500</v>
      </c>
      <c r="K47" s="166">
        <v>1</v>
      </c>
      <c r="L47" s="167">
        <v>195</v>
      </c>
      <c r="M47" s="166">
        <v>1</v>
      </c>
      <c r="N47" s="167">
        <v>2</v>
      </c>
      <c r="O47" s="39">
        <f t="shared" si="22"/>
        <v>53</v>
      </c>
      <c r="P47" s="40">
        <f t="shared" si="5"/>
        <v>49</v>
      </c>
      <c r="Q47" s="40">
        <f t="shared" si="20"/>
        <v>17</v>
      </c>
      <c r="R47" s="40">
        <f t="shared" si="20"/>
        <v>32</v>
      </c>
      <c r="S47" s="40">
        <f t="shared" si="20"/>
        <v>4</v>
      </c>
      <c r="T47" s="40">
        <f t="shared" si="20"/>
        <v>0</v>
      </c>
      <c r="U47" s="37">
        <f t="shared" si="23"/>
        <v>42</v>
      </c>
      <c r="V47" s="42">
        <v>17</v>
      </c>
      <c r="W47" s="162">
        <v>25</v>
      </c>
      <c r="X47" s="42">
        <v>0</v>
      </c>
      <c r="Y47" s="162">
        <v>0</v>
      </c>
      <c r="Z47" s="41">
        <f t="shared" si="24"/>
        <v>7</v>
      </c>
      <c r="AA47" s="162">
        <v>0</v>
      </c>
      <c r="AB47" s="42">
        <v>7</v>
      </c>
      <c r="AC47" s="162">
        <v>0</v>
      </c>
      <c r="AD47" s="42">
        <v>0</v>
      </c>
      <c r="AE47" s="37">
        <f t="shared" si="26"/>
        <v>4</v>
      </c>
      <c r="AF47" s="42">
        <v>0</v>
      </c>
      <c r="AG47" s="162">
        <v>0</v>
      </c>
      <c r="AH47" s="42">
        <v>4</v>
      </c>
      <c r="AI47" s="42">
        <v>0</v>
      </c>
      <c r="AJ47" s="41">
        <f t="shared" si="25"/>
        <v>0</v>
      </c>
      <c r="AK47" s="162">
        <v>0</v>
      </c>
      <c r="AL47" s="42">
        <v>0</v>
      </c>
      <c r="AM47" s="162">
        <v>0</v>
      </c>
      <c r="AN47" s="163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</row>
    <row r="48" spans="1:72" ht="14.25" customHeight="1" x14ac:dyDescent="0.2">
      <c r="A48" s="36" t="s">
        <v>159</v>
      </c>
      <c r="B48" s="36">
        <f t="shared" si="12"/>
        <v>10</v>
      </c>
      <c r="C48" s="37">
        <f t="shared" si="12"/>
        <v>1196</v>
      </c>
      <c r="D48" s="38">
        <f t="shared" si="6"/>
        <v>15</v>
      </c>
      <c r="E48" s="37">
        <f t="shared" si="3"/>
        <v>8</v>
      </c>
      <c r="F48" s="37">
        <f t="shared" si="3"/>
        <v>1193</v>
      </c>
      <c r="G48" s="166">
        <v>6</v>
      </c>
      <c r="H48" s="167">
        <v>6</v>
      </c>
      <c r="I48" s="166">
        <v>2</v>
      </c>
      <c r="J48" s="167">
        <v>1187</v>
      </c>
      <c r="K48" s="166">
        <v>1</v>
      </c>
      <c r="L48" s="167">
        <v>1</v>
      </c>
      <c r="M48" s="166">
        <v>1</v>
      </c>
      <c r="N48" s="167">
        <v>2</v>
      </c>
      <c r="O48" s="39">
        <f t="shared" si="22"/>
        <v>15</v>
      </c>
      <c r="P48" s="40">
        <f t="shared" si="5"/>
        <v>9</v>
      </c>
      <c r="Q48" s="40">
        <f t="shared" si="20"/>
        <v>6</v>
      </c>
      <c r="R48" s="40">
        <f t="shared" si="20"/>
        <v>3</v>
      </c>
      <c r="S48" s="40">
        <f t="shared" si="20"/>
        <v>6</v>
      </c>
      <c r="T48" s="40">
        <f t="shared" si="20"/>
        <v>0</v>
      </c>
      <c r="U48" s="37">
        <f t="shared" si="23"/>
        <v>7</v>
      </c>
      <c r="V48" s="42">
        <v>6</v>
      </c>
      <c r="W48" s="162">
        <v>1</v>
      </c>
      <c r="X48" s="42">
        <v>0</v>
      </c>
      <c r="Y48" s="162">
        <v>0</v>
      </c>
      <c r="Z48" s="41">
        <f t="shared" si="24"/>
        <v>1</v>
      </c>
      <c r="AA48" s="162">
        <v>0</v>
      </c>
      <c r="AB48" s="42">
        <v>1</v>
      </c>
      <c r="AC48" s="162">
        <v>0</v>
      </c>
      <c r="AD48" s="42">
        <v>0</v>
      </c>
      <c r="AE48" s="37">
        <f t="shared" si="26"/>
        <v>2</v>
      </c>
      <c r="AF48" s="42">
        <v>0</v>
      </c>
      <c r="AG48" s="162">
        <v>1</v>
      </c>
      <c r="AH48" s="42">
        <v>1</v>
      </c>
      <c r="AI48" s="42">
        <v>0</v>
      </c>
      <c r="AJ48" s="41">
        <f t="shared" si="25"/>
        <v>5</v>
      </c>
      <c r="AK48" s="162">
        <v>0</v>
      </c>
      <c r="AL48" s="42">
        <v>0</v>
      </c>
      <c r="AM48" s="162">
        <v>5</v>
      </c>
      <c r="AN48" s="163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0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</row>
    <row r="49" spans="1:72" ht="14.25" customHeight="1" x14ac:dyDescent="0.2">
      <c r="A49" s="36" t="s">
        <v>373</v>
      </c>
      <c r="B49" s="36">
        <f t="shared" si="12"/>
        <v>13</v>
      </c>
      <c r="C49" s="37">
        <f t="shared" si="12"/>
        <v>61</v>
      </c>
      <c r="D49" s="38">
        <f t="shared" si="6"/>
        <v>27</v>
      </c>
      <c r="E49" s="37">
        <f t="shared" si="3"/>
        <v>11</v>
      </c>
      <c r="F49" s="37">
        <f t="shared" si="3"/>
        <v>59</v>
      </c>
      <c r="G49" s="166">
        <v>7</v>
      </c>
      <c r="H49" s="167">
        <v>15</v>
      </c>
      <c r="I49" s="166">
        <v>4</v>
      </c>
      <c r="J49" s="167">
        <v>44</v>
      </c>
      <c r="K49" s="166">
        <v>2</v>
      </c>
      <c r="L49" s="167">
        <v>2</v>
      </c>
      <c r="M49" s="166">
        <v>0</v>
      </c>
      <c r="N49" s="167">
        <v>0</v>
      </c>
      <c r="O49" s="39">
        <f t="shared" si="22"/>
        <v>27</v>
      </c>
      <c r="P49" s="40">
        <f t="shared" si="5"/>
        <v>27</v>
      </c>
      <c r="Q49" s="40">
        <f t="shared" si="20"/>
        <v>10</v>
      </c>
      <c r="R49" s="40">
        <f t="shared" si="20"/>
        <v>17</v>
      </c>
      <c r="S49" s="40">
        <f t="shared" si="20"/>
        <v>0</v>
      </c>
      <c r="T49" s="40">
        <f t="shared" si="20"/>
        <v>0</v>
      </c>
      <c r="U49" s="37">
        <f t="shared" si="23"/>
        <v>11</v>
      </c>
      <c r="V49" s="42">
        <v>10</v>
      </c>
      <c r="W49" s="162">
        <v>1</v>
      </c>
      <c r="X49" s="42">
        <v>0</v>
      </c>
      <c r="Y49" s="162">
        <v>0</v>
      </c>
      <c r="Z49" s="41">
        <f t="shared" si="24"/>
        <v>13</v>
      </c>
      <c r="AA49" s="162">
        <v>0</v>
      </c>
      <c r="AB49" s="42">
        <v>13</v>
      </c>
      <c r="AC49" s="162">
        <v>0</v>
      </c>
      <c r="AD49" s="42">
        <v>0</v>
      </c>
      <c r="AE49" s="37">
        <f t="shared" si="26"/>
        <v>3</v>
      </c>
      <c r="AF49" s="42">
        <v>0</v>
      </c>
      <c r="AG49" s="162">
        <v>3</v>
      </c>
      <c r="AH49" s="42">
        <v>0</v>
      </c>
      <c r="AI49" s="42">
        <v>0</v>
      </c>
      <c r="AJ49" s="41">
        <f t="shared" si="25"/>
        <v>0</v>
      </c>
      <c r="AK49" s="162">
        <v>0</v>
      </c>
      <c r="AL49" s="42">
        <v>0</v>
      </c>
      <c r="AM49" s="162">
        <v>0</v>
      </c>
      <c r="AN49" s="163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</row>
    <row r="50" spans="1:72" ht="14.25" customHeight="1" x14ac:dyDescent="0.2">
      <c r="A50" s="36" t="s">
        <v>374</v>
      </c>
      <c r="B50" s="36">
        <f t="shared" si="12"/>
        <v>0</v>
      </c>
      <c r="C50" s="37">
        <f t="shared" si="12"/>
        <v>0</v>
      </c>
      <c r="D50" s="38">
        <f t="shared" si="6"/>
        <v>0</v>
      </c>
      <c r="E50" s="37">
        <f t="shared" si="3"/>
        <v>0</v>
      </c>
      <c r="F50" s="37">
        <f t="shared" si="3"/>
        <v>0</v>
      </c>
      <c r="G50" s="166">
        <v>0</v>
      </c>
      <c r="H50" s="167">
        <v>0</v>
      </c>
      <c r="I50" s="166">
        <v>0</v>
      </c>
      <c r="J50" s="167">
        <v>0</v>
      </c>
      <c r="K50" s="166">
        <v>0</v>
      </c>
      <c r="L50" s="167">
        <v>0</v>
      </c>
      <c r="M50" s="166">
        <v>0</v>
      </c>
      <c r="N50" s="167">
        <v>0</v>
      </c>
      <c r="O50" s="39">
        <f t="shared" si="22"/>
        <v>0</v>
      </c>
      <c r="P50" s="40">
        <f t="shared" si="5"/>
        <v>0</v>
      </c>
      <c r="Q50" s="40">
        <f t="shared" si="20"/>
        <v>0</v>
      </c>
      <c r="R50" s="40">
        <f t="shared" si="20"/>
        <v>0</v>
      </c>
      <c r="S50" s="40">
        <f t="shared" si="20"/>
        <v>0</v>
      </c>
      <c r="T50" s="40">
        <f t="shared" si="20"/>
        <v>0</v>
      </c>
      <c r="U50" s="37">
        <f t="shared" si="23"/>
        <v>0</v>
      </c>
      <c r="V50" s="42">
        <v>0</v>
      </c>
      <c r="W50" s="162">
        <v>0</v>
      </c>
      <c r="X50" s="42">
        <v>0</v>
      </c>
      <c r="Y50" s="162">
        <v>0</v>
      </c>
      <c r="Z50" s="41">
        <f t="shared" si="24"/>
        <v>0</v>
      </c>
      <c r="AA50" s="162">
        <v>0</v>
      </c>
      <c r="AB50" s="42">
        <v>0</v>
      </c>
      <c r="AC50" s="162">
        <v>0</v>
      </c>
      <c r="AD50" s="42">
        <v>0</v>
      </c>
      <c r="AE50" s="37">
        <f t="shared" si="26"/>
        <v>0</v>
      </c>
      <c r="AF50" s="42">
        <v>0</v>
      </c>
      <c r="AG50" s="162">
        <v>0</v>
      </c>
      <c r="AH50" s="42">
        <v>0</v>
      </c>
      <c r="AI50" s="42">
        <v>0</v>
      </c>
      <c r="AJ50" s="41">
        <f t="shared" si="25"/>
        <v>0</v>
      </c>
      <c r="AK50" s="162">
        <v>0</v>
      </c>
      <c r="AL50" s="42">
        <v>0</v>
      </c>
      <c r="AM50" s="162">
        <v>0</v>
      </c>
      <c r="AN50" s="163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</row>
    <row r="51" spans="1:72" ht="14.25" customHeight="1" x14ac:dyDescent="0.2">
      <c r="A51" s="43" t="s">
        <v>311</v>
      </c>
      <c r="B51" s="36">
        <f t="shared" si="12"/>
        <v>11</v>
      </c>
      <c r="C51" s="37">
        <f t="shared" si="12"/>
        <v>536</v>
      </c>
      <c r="D51" s="38">
        <f t="shared" si="6"/>
        <v>32</v>
      </c>
      <c r="E51" s="37">
        <f t="shared" si="3"/>
        <v>5</v>
      </c>
      <c r="F51" s="37">
        <f t="shared" si="3"/>
        <v>14</v>
      </c>
      <c r="G51" s="166">
        <v>1</v>
      </c>
      <c r="H51" s="167">
        <v>1</v>
      </c>
      <c r="I51" s="166">
        <v>4</v>
      </c>
      <c r="J51" s="167">
        <v>13</v>
      </c>
      <c r="K51" s="166">
        <v>6</v>
      </c>
      <c r="L51" s="167">
        <v>522</v>
      </c>
      <c r="M51" s="166">
        <v>0</v>
      </c>
      <c r="N51" s="167">
        <v>0</v>
      </c>
      <c r="O51" s="39">
        <f>U51+Z51+AE51+AJ51</f>
        <v>32</v>
      </c>
      <c r="P51" s="40">
        <f t="shared" si="5"/>
        <v>8</v>
      </c>
      <c r="Q51" s="40">
        <f t="shared" si="20"/>
        <v>2</v>
      </c>
      <c r="R51" s="40">
        <f t="shared" si="20"/>
        <v>6</v>
      </c>
      <c r="S51" s="40">
        <f t="shared" si="20"/>
        <v>24</v>
      </c>
      <c r="T51" s="40">
        <f t="shared" si="20"/>
        <v>0</v>
      </c>
      <c r="U51" s="37">
        <f t="shared" si="23"/>
        <v>2</v>
      </c>
      <c r="V51" s="42">
        <v>2</v>
      </c>
      <c r="W51" s="162">
        <v>0</v>
      </c>
      <c r="X51" s="42">
        <v>0</v>
      </c>
      <c r="Y51" s="162">
        <v>0</v>
      </c>
      <c r="Z51" s="41">
        <f t="shared" si="24"/>
        <v>4</v>
      </c>
      <c r="AA51" s="162">
        <v>0</v>
      </c>
      <c r="AB51" s="42">
        <v>0</v>
      </c>
      <c r="AC51" s="162">
        <v>4</v>
      </c>
      <c r="AD51" s="42">
        <v>0</v>
      </c>
      <c r="AE51" s="37">
        <f t="shared" si="26"/>
        <v>26</v>
      </c>
      <c r="AF51" s="42">
        <v>0</v>
      </c>
      <c r="AG51" s="162">
        <v>6</v>
      </c>
      <c r="AH51" s="42">
        <v>20</v>
      </c>
      <c r="AI51" s="42">
        <v>0</v>
      </c>
      <c r="AJ51" s="41">
        <f t="shared" si="25"/>
        <v>0</v>
      </c>
      <c r="AK51" s="162">
        <v>0</v>
      </c>
      <c r="AL51" s="42">
        <v>0</v>
      </c>
      <c r="AM51" s="162">
        <v>0</v>
      </c>
      <c r="AN51" s="163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0</v>
      </c>
      <c r="BD51" s="4">
        <v>0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</row>
    <row r="52" spans="1:72" ht="14.25" customHeight="1" x14ac:dyDescent="0.2">
      <c r="A52" s="36" t="s">
        <v>310</v>
      </c>
      <c r="B52" s="36">
        <f t="shared" si="12"/>
        <v>5</v>
      </c>
      <c r="C52" s="37">
        <f t="shared" si="12"/>
        <v>30</v>
      </c>
      <c r="D52" s="38">
        <f t="shared" si="6"/>
        <v>9</v>
      </c>
      <c r="E52" s="37">
        <f t="shared" si="3"/>
        <v>3</v>
      </c>
      <c r="F52" s="37">
        <f t="shared" si="3"/>
        <v>25</v>
      </c>
      <c r="G52" s="166">
        <v>1</v>
      </c>
      <c r="H52" s="167">
        <v>19</v>
      </c>
      <c r="I52" s="166">
        <v>2</v>
      </c>
      <c r="J52" s="167">
        <v>6</v>
      </c>
      <c r="K52" s="166">
        <v>2</v>
      </c>
      <c r="L52" s="167">
        <v>5</v>
      </c>
      <c r="M52" s="166">
        <v>0</v>
      </c>
      <c r="N52" s="167">
        <v>0</v>
      </c>
      <c r="O52" s="39">
        <f t="shared" si="22"/>
        <v>9</v>
      </c>
      <c r="P52" s="40">
        <f t="shared" si="5"/>
        <v>5</v>
      </c>
      <c r="Q52" s="40">
        <f t="shared" si="20"/>
        <v>2</v>
      </c>
      <c r="R52" s="40">
        <f t="shared" si="20"/>
        <v>3</v>
      </c>
      <c r="S52" s="40">
        <f t="shared" si="20"/>
        <v>3</v>
      </c>
      <c r="T52" s="40">
        <f t="shared" si="20"/>
        <v>1</v>
      </c>
      <c r="U52" s="37">
        <f t="shared" si="23"/>
        <v>2</v>
      </c>
      <c r="V52" s="42">
        <v>2</v>
      </c>
      <c r="W52" s="162">
        <v>0</v>
      </c>
      <c r="X52" s="42">
        <v>0</v>
      </c>
      <c r="Y52" s="162">
        <v>0</v>
      </c>
      <c r="Z52" s="41">
        <f t="shared" si="24"/>
        <v>4</v>
      </c>
      <c r="AA52" s="162">
        <v>0</v>
      </c>
      <c r="AB52" s="42">
        <v>1</v>
      </c>
      <c r="AC52" s="162">
        <v>2</v>
      </c>
      <c r="AD52" s="42">
        <v>1</v>
      </c>
      <c r="AE52" s="37">
        <f t="shared" si="26"/>
        <v>3</v>
      </c>
      <c r="AF52" s="42">
        <v>0</v>
      </c>
      <c r="AG52" s="162">
        <v>2</v>
      </c>
      <c r="AH52" s="42">
        <v>1</v>
      </c>
      <c r="AI52" s="42">
        <v>0</v>
      </c>
      <c r="AJ52" s="41">
        <f t="shared" si="25"/>
        <v>0</v>
      </c>
      <c r="AK52" s="162">
        <v>0</v>
      </c>
      <c r="AL52" s="42">
        <v>0</v>
      </c>
      <c r="AM52" s="162">
        <v>0</v>
      </c>
      <c r="AN52" s="163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</row>
    <row r="53" spans="1:72" ht="14.25" customHeight="1" x14ac:dyDescent="0.2">
      <c r="A53" s="43" t="s">
        <v>160</v>
      </c>
      <c r="B53" s="36">
        <f t="shared" si="12"/>
        <v>40</v>
      </c>
      <c r="C53" s="37">
        <f t="shared" si="12"/>
        <v>6297</v>
      </c>
      <c r="D53" s="38">
        <f t="shared" si="6"/>
        <v>173</v>
      </c>
      <c r="E53" s="37">
        <f t="shared" si="3"/>
        <v>30</v>
      </c>
      <c r="F53" s="37">
        <f t="shared" si="3"/>
        <v>5136</v>
      </c>
      <c r="G53" s="166">
        <v>7</v>
      </c>
      <c r="H53" s="167">
        <v>36</v>
      </c>
      <c r="I53" s="166">
        <v>23</v>
      </c>
      <c r="J53" s="167">
        <v>5100</v>
      </c>
      <c r="K53" s="166">
        <v>7</v>
      </c>
      <c r="L53" s="167">
        <v>1148</v>
      </c>
      <c r="M53" s="166">
        <v>3</v>
      </c>
      <c r="N53" s="167">
        <v>13</v>
      </c>
      <c r="O53" s="39">
        <f t="shared" si="22"/>
        <v>173</v>
      </c>
      <c r="P53" s="40">
        <f t="shared" si="5"/>
        <v>79</v>
      </c>
      <c r="Q53" s="40">
        <f t="shared" si="20"/>
        <v>10</v>
      </c>
      <c r="R53" s="40">
        <f t="shared" si="20"/>
        <v>69</v>
      </c>
      <c r="S53" s="40">
        <f t="shared" si="20"/>
        <v>90</v>
      </c>
      <c r="T53" s="40">
        <f t="shared" si="20"/>
        <v>4</v>
      </c>
      <c r="U53" s="37">
        <f t="shared" si="23"/>
        <v>11</v>
      </c>
      <c r="V53" s="42">
        <v>10</v>
      </c>
      <c r="W53" s="162">
        <v>1</v>
      </c>
      <c r="X53" s="42">
        <v>0</v>
      </c>
      <c r="Y53" s="162">
        <v>0</v>
      </c>
      <c r="Z53" s="41">
        <f t="shared" si="24"/>
        <v>75</v>
      </c>
      <c r="AA53" s="162">
        <v>0</v>
      </c>
      <c r="AB53" s="42">
        <v>66</v>
      </c>
      <c r="AC53" s="162">
        <v>7</v>
      </c>
      <c r="AD53" s="42">
        <v>2</v>
      </c>
      <c r="AE53" s="37">
        <f t="shared" si="26"/>
        <v>85</v>
      </c>
      <c r="AF53" s="42">
        <v>0</v>
      </c>
      <c r="AG53" s="162">
        <v>2</v>
      </c>
      <c r="AH53" s="42">
        <v>83</v>
      </c>
      <c r="AI53" s="42">
        <v>0</v>
      </c>
      <c r="AJ53" s="41">
        <f t="shared" si="25"/>
        <v>2</v>
      </c>
      <c r="AK53" s="162">
        <v>0</v>
      </c>
      <c r="AL53" s="42">
        <v>0</v>
      </c>
      <c r="AM53" s="162">
        <v>0</v>
      </c>
      <c r="AN53" s="163">
        <v>2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</row>
    <row r="54" spans="1:72" ht="14.25" customHeight="1" x14ac:dyDescent="0.2">
      <c r="A54" s="36" t="s">
        <v>375</v>
      </c>
      <c r="B54" s="36">
        <f t="shared" si="12"/>
        <v>13</v>
      </c>
      <c r="C54" s="37">
        <f t="shared" si="12"/>
        <v>22</v>
      </c>
      <c r="D54" s="38">
        <f t="shared" si="6"/>
        <v>12</v>
      </c>
      <c r="E54" s="37">
        <f t="shared" si="3"/>
        <v>10</v>
      </c>
      <c r="F54" s="37">
        <f t="shared" si="3"/>
        <v>14</v>
      </c>
      <c r="G54" s="166">
        <v>7</v>
      </c>
      <c r="H54" s="167">
        <v>8</v>
      </c>
      <c r="I54" s="166">
        <v>3</v>
      </c>
      <c r="J54" s="167">
        <v>6</v>
      </c>
      <c r="K54" s="166">
        <v>0</v>
      </c>
      <c r="L54" s="167">
        <v>0</v>
      </c>
      <c r="M54" s="166">
        <v>3</v>
      </c>
      <c r="N54" s="167">
        <v>8</v>
      </c>
      <c r="O54" s="39">
        <f t="shared" si="22"/>
        <v>12</v>
      </c>
      <c r="P54" s="40">
        <f t="shared" si="5"/>
        <v>9</v>
      </c>
      <c r="Q54" s="40">
        <f t="shared" si="20"/>
        <v>5</v>
      </c>
      <c r="R54" s="40">
        <f t="shared" si="20"/>
        <v>4</v>
      </c>
      <c r="S54" s="40">
        <f t="shared" si="20"/>
        <v>1</v>
      </c>
      <c r="T54" s="40">
        <f t="shared" si="20"/>
        <v>2</v>
      </c>
      <c r="U54" s="37">
        <f t="shared" si="23"/>
        <v>6</v>
      </c>
      <c r="V54" s="42">
        <v>5</v>
      </c>
      <c r="W54" s="162">
        <v>0</v>
      </c>
      <c r="X54" s="42">
        <v>1</v>
      </c>
      <c r="Y54" s="162">
        <v>0</v>
      </c>
      <c r="Z54" s="41">
        <f t="shared" si="24"/>
        <v>4</v>
      </c>
      <c r="AA54" s="162">
        <v>0</v>
      </c>
      <c r="AB54" s="42">
        <v>3</v>
      </c>
      <c r="AC54" s="162">
        <v>0</v>
      </c>
      <c r="AD54" s="42">
        <v>1</v>
      </c>
      <c r="AE54" s="37">
        <f t="shared" si="26"/>
        <v>0</v>
      </c>
      <c r="AF54" s="42">
        <v>0</v>
      </c>
      <c r="AG54" s="162">
        <v>0</v>
      </c>
      <c r="AH54" s="42">
        <v>0</v>
      </c>
      <c r="AI54" s="42">
        <v>0</v>
      </c>
      <c r="AJ54" s="41">
        <f t="shared" si="25"/>
        <v>2</v>
      </c>
      <c r="AK54" s="162">
        <v>0</v>
      </c>
      <c r="AL54" s="42">
        <v>1</v>
      </c>
      <c r="AM54" s="162">
        <v>0</v>
      </c>
      <c r="AN54" s="163">
        <v>1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0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</row>
    <row r="55" spans="1:72" ht="14.25" customHeight="1" x14ac:dyDescent="0.2">
      <c r="A55" s="43" t="s">
        <v>304</v>
      </c>
      <c r="B55" s="36">
        <f t="shared" si="12"/>
        <v>17</v>
      </c>
      <c r="C55" s="37">
        <f t="shared" si="12"/>
        <v>13767</v>
      </c>
      <c r="D55" s="38">
        <f t="shared" si="6"/>
        <v>72</v>
      </c>
      <c r="E55" s="37">
        <f t="shared" si="3"/>
        <v>12</v>
      </c>
      <c r="F55" s="37">
        <f t="shared" si="3"/>
        <v>6102</v>
      </c>
      <c r="G55" s="166">
        <v>6</v>
      </c>
      <c r="H55" s="167">
        <v>6078</v>
      </c>
      <c r="I55" s="166">
        <v>6</v>
      </c>
      <c r="J55" s="167">
        <v>24</v>
      </c>
      <c r="K55" s="166">
        <v>5</v>
      </c>
      <c r="L55" s="167">
        <v>7665</v>
      </c>
      <c r="M55" s="166">
        <v>0</v>
      </c>
      <c r="N55" s="167">
        <v>0</v>
      </c>
      <c r="O55" s="39">
        <f t="shared" si="22"/>
        <v>72</v>
      </c>
      <c r="P55" s="40">
        <f t="shared" si="5"/>
        <v>41</v>
      </c>
      <c r="Q55" s="40">
        <f t="shared" si="20"/>
        <v>32</v>
      </c>
      <c r="R55" s="40">
        <f t="shared" si="20"/>
        <v>9</v>
      </c>
      <c r="S55" s="40">
        <f t="shared" si="20"/>
        <v>31</v>
      </c>
      <c r="T55" s="40">
        <f t="shared" si="20"/>
        <v>0</v>
      </c>
      <c r="U55" s="37">
        <f t="shared" si="23"/>
        <v>32</v>
      </c>
      <c r="V55" s="42">
        <v>32</v>
      </c>
      <c r="W55" s="162">
        <v>0</v>
      </c>
      <c r="X55" s="42">
        <v>0</v>
      </c>
      <c r="Y55" s="162">
        <v>0</v>
      </c>
      <c r="Z55" s="41">
        <f t="shared" si="24"/>
        <v>9</v>
      </c>
      <c r="AA55" s="162">
        <v>0</v>
      </c>
      <c r="AB55" s="42">
        <v>9</v>
      </c>
      <c r="AC55" s="162">
        <v>0</v>
      </c>
      <c r="AD55" s="42">
        <v>0</v>
      </c>
      <c r="AE55" s="37">
        <f t="shared" si="26"/>
        <v>31</v>
      </c>
      <c r="AF55" s="42">
        <v>0</v>
      </c>
      <c r="AG55" s="162">
        <v>0</v>
      </c>
      <c r="AH55" s="42">
        <v>31</v>
      </c>
      <c r="AI55" s="42">
        <v>0</v>
      </c>
      <c r="AJ55" s="41">
        <f t="shared" si="25"/>
        <v>0</v>
      </c>
      <c r="AK55" s="162">
        <v>0</v>
      </c>
      <c r="AL55" s="42">
        <v>0</v>
      </c>
      <c r="AM55" s="162">
        <v>0</v>
      </c>
      <c r="AN55" s="163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</row>
    <row r="56" spans="1:72" ht="14.25" customHeight="1" x14ac:dyDescent="0.2">
      <c r="A56" s="43" t="s">
        <v>305</v>
      </c>
      <c r="B56" s="36">
        <f t="shared" si="12"/>
        <v>26</v>
      </c>
      <c r="C56" s="37">
        <f>F56+L56+N56</f>
        <v>18785</v>
      </c>
      <c r="D56" s="38">
        <f t="shared" si="6"/>
        <v>78</v>
      </c>
      <c r="E56" s="37">
        <f t="shared" si="3"/>
        <v>17</v>
      </c>
      <c r="F56" s="37">
        <f>H56+J56</f>
        <v>555</v>
      </c>
      <c r="G56" s="166">
        <v>7</v>
      </c>
      <c r="H56" s="167">
        <v>16</v>
      </c>
      <c r="I56" s="166">
        <v>10</v>
      </c>
      <c r="J56" s="167">
        <v>539</v>
      </c>
      <c r="K56" s="166">
        <v>4</v>
      </c>
      <c r="L56" s="167">
        <v>18208</v>
      </c>
      <c r="M56" s="166">
        <v>5</v>
      </c>
      <c r="N56" s="167">
        <v>22</v>
      </c>
      <c r="O56" s="39">
        <f t="shared" si="22"/>
        <v>78</v>
      </c>
      <c r="P56" s="40">
        <f t="shared" si="5"/>
        <v>33</v>
      </c>
      <c r="Q56" s="40">
        <f t="shared" si="20"/>
        <v>16</v>
      </c>
      <c r="R56" s="40">
        <f t="shared" si="20"/>
        <v>17</v>
      </c>
      <c r="S56" s="40">
        <f t="shared" si="20"/>
        <v>45</v>
      </c>
      <c r="T56" s="40">
        <f t="shared" si="20"/>
        <v>0</v>
      </c>
      <c r="U56" s="37">
        <f t="shared" si="23"/>
        <v>17</v>
      </c>
      <c r="V56" s="42">
        <v>14</v>
      </c>
      <c r="W56" s="162">
        <v>0</v>
      </c>
      <c r="X56" s="42">
        <v>3</v>
      </c>
      <c r="Y56" s="162">
        <v>0</v>
      </c>
      <c r="Z56" s="41">
        <f t="shared" si="24"/>
        <v>21</v>
      </c>
      <c r="AA56" s="162">
        <v>0</v>
      </c>
      <c r="AB56" s="42">
        <v>16</v>
      </c>
      <c r="AC56" s="162">
        <v>5</v>
      </c>
      <c r="AD56" s="42">
        <v>0</v>
      </c>
      <c r="AE56" s="37">
        <f t="shared" si="26"/>
        <v>35</v>
      </c>
      <c r="AF56" s="42">
        <v>0</v>
      </c>
      <c r="AG56" s="162">
        <v>0</v>
      </c>
      <c r="AH56" s="42">
        <v>35</v>
      </c>
      <c r="AI56" s="42">
        <v>0</v>
      </c>
      <c r="AJ56" s="41">
        <f t="shared" si="25"/>
        <v>5</v>
      </c>
      <c r="AK56" s="162">
        <v>2</v>
      </c>
      <c r="AL56" s="42">
        <v>1</v>
      </c>
      <c r="AM56" s="162">
        <v>2</v>
      </c>
      <c r="AN56" s="163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</row>
    <row r="57" spans="1:72" ht="14.25" customHeight="1" x14ac:dyDescent="0.2">
      <c r="A57" s="36" t="s">
        <v>161</v>
      </c>
      <c r="B57" s="36">
        <f t="shared" si="12"/>
        <v>11</v>
      </c>
      <c r="C57" s="37">
        <f t="shared" si="12"/>
        <v>37</v>
      </c>
      <c r="D57" s="38">
        <f t="shared" si="6"/>
        <v>21</v>
      </c>
      <c r="E57" s="37">
        <f t="shared" si="3"/>
        <v>6</v>
      </c>
      <c r="F57" s="37">
        <f t="shared" si="3"/>
        <v>23</v>
      </c>
      <c r="G57" s="166">
        <v>4</v>
      </c>
      <c r="H57" s="167">
        <v>16</v>
      </c>
      <c r="I57" s="166">
        <v>2</v>
      </c>
      <c r="J57" s="167">
        <v>7</v>
      </c>
      <c r="K57" s="166">
        <v>3</v>
      </c>
      <c r="L57" s="167">
        <v>9</v>
      </c>
      <c r="M57" s="166">
        <v>2</v>
      </c>
      <c r="N57" s="167">
        <v>5</v>
      </c>
      <c r="O57" s="39">
        <f t="shared" si="22"/>
        <v>21</v>
      </c>
      <c r="P57" s="40">
        <f t="shared" si="5"/>
        <v>18</v>
      </c>
      <c r="Q57" s="40">
        <f t="shared" si="20"/>
        <v>12</v>
      </c>
      <c r="R57" s="40">
        <f t="shared" si="20"/>
        <v>6</v>
      </c>
      <c r="S57" s="40">
        <f t="shared" si="20"/>
        <v>3</v>
      </c>
      <c r="T57" s="40">
        <f t="shared" si="20"/>
        <v>0</v>
      </c>
      <c r="U57" s="37">
        <f t="shared" si="23"/>
        <v>11</v>
      </c>
      <c r="V57" s="42">
        <v>11</v>
      </c>
      <c r="W57" s="162">
        <v>0</v>
      </c>
      <c r="X57" s="42">
        <v>0</v>
      </c>
      <c r="Y57" s="162">
        <v>0</v>
      </c>
      <c r="Z57" s="41">
        <f t="shared" si="24"/>
        <v>5</v>
      </c>
      <c r="AA57" s="162">
        <v>0</v>
      </c>
      <c r="AB57" s="42">
        <v>5</v>
      </c>
      <c r="AC57" s="162">
        <v>0</v>
      </c>
      <c r="AD57" s="42">
        <v>0</v>
      </c>
      <c r="AE57" s="37">
        <f t="shared" si="26"/>
        <v>3</v>
      </c>
      <c r="AF57" s="42">
        <v>0</v>
      </c>
      <c r="AG57" s="162">
        <v>0</v>
      </c>
      <c r="AH57" s="42">
        <v>3</v>
      </c>
      <c r="AI57" s="42">
        <v>0</v>
      </c>
      <c r="AJ57" s="41">
        <f t="shared" si="25"/>
        <v>2</v>
      </c>
      <c r="AK57" s="162">
        <v>1</v>
      </c>
      <c r="AL57" s="42">
        <v>1</v>
      </c>
      <c r="AM57" s="162">
        <v>0</v>
      </c>
      <c r="AN57" s="163">
        <v>0</v>
      </c>
      <c r="AO57" s="56">
        <v>0</v>
      </c>
      <c r="AP57" s="56">
        <v>0</v>
      </c>
      <c r="AQ57" s="56">
        <v>0</v>
      </c>
      <c r="AR57" s="56">
        <v>0</v>
      </c>
      <c r="AS57" s="56">
        <v>0</v>
      </c>
      <c r="AT57" s="56">
        <v>0</v>
      </c>
      <c r="AU57" s="56">
        <v>0</v>
      </c>
      <c r="AV57" s="56">
        <v>0</v>
      </c>
      <c r="AW57" s="56">
        <v>0</v>
      </c>
      <c r="AX57" s="56">
        <v>0</v>
      </c>
      <c r="AY57" s="56">
        <v>0</v>
      </c>
      <c r="AZ57" s="56">
        <v>0</v>
      </c>
      <c r="BA57" s="56">
        <v>0</v>
      </c>
      <c r="BB57" s="56">
        <v>0</v>
      </c>
      <c r="BC57" s="56">
        <v>0</v>
      </c>
      <c r="BD57" s="56">
        <v>0</v>
      </c>
      <c r="BE57" s="56">
        <v>0</v>
      </c>
      <c r="BF57" s="56">
        <v>0</v>
      </c>
      <c r="BG57" s="56">
        <v>0</v>
      </c>
      <c r="BH57" s="56">
        <v>0</v>
      </c>
      <c r="BI57" s="56">
        <v>0</v>
      </c>
      <c r="BJ57" s="56">
        <v>0</v>
      </c>
      <c r="BK57" s="56">
        <v>0</v>
      </c>
      <c r="BL57" s="56">
        <v>0</v>
      </c>
      <c r="BM57" s="56">
        <v>0</v>
      </c>
      <c r="BN57" s="56">
        <v>0</v>
      </c>
      <c r="BO57" s="56">
        <v>0</v>
      </c>
      <c r="BP57" s="56">
        <v>0</v>
      </c>
      <c r="BQ57" s="56">
        <v>0</v>
      </c>
      <c r="BR57" s="56">
        <v>0</v>
      </c>
      <c r="BS57" s="56">
        <v>0</v>
      </c>
      <c r="BT57" s="56">
        <v>0</v>
      </c>
    </row>
    <row r="58" spans="1:72" s="57" customFormat="1" ht="14.25" customHeight="1" x14ac:dyDescent="0.2">
      <c r="A58" s="44" t="s">
        <v>162</v>
      </c>
      <c r="B58" s="44">
        <f t="shared" si="12"/>
        <v>0</v>
      </c>
      <c r="C58" s="45">
        <f t="shared" si="12"/>
        <v>0</v>
      </c>
      <c r="D58" s="46">
        <f t="shared" si="6"/>
        <v>0</v>
      </c>
      <c r="E58" s="45">
        <f t="shared" si="3"/>
        <v>0</v>
      </c>
      <c r="F58" s="45">
        <f t="shared" si="3"/>
        <v>0</v>
      </c>
      <c r="G58" s="168">
        <v>0</v>
      </c>
      <c r="H58" s="169">
        <v>0</v>
      </c>
      <c r="I58" s="168">
        <v>0</v>
      </c>
      <c r="J58" s="169">
        <v>0</v>
      </c>
      <c r="K58" s="168">
        <v>0</v>
      </c>
      <c r="L58" s="169">
        <v>0</v>
      </c>
      <c r="M58" s="168">
        <v>0</v>
      </c>
      <c r="N58" s="169">
        <v>0</v>
      </c>
      <c r="O58" s="47">
        <f>U58+Z58+AE58+AJ58</f>
        <v>0</v>
      </c>
      <c r="P58" s="48">
        <f t="shared" si="5"/>
        <v>0</v>
      </c>
      <c r="Q58" s="48">
        <f t="shared" si="20"/>
        <v>0</v>
      </c>
      <c r="R58" s="48">
        <f t="shared" si="20"/>
        <v>0</v>
      </c>
      <c r="S58" s="48">
        <f t="shared" si="20"/>
        <v>0</v>
      </c>
      <c r="T58" s="48">
        <f t="shared" si="20"/>
        <v>0</v>
      </c>
      <c r="U58" s="45">
        <f>SUM(V58:Y58)</f>
        <v>0</v>
      </c>
      <c r="V58" s="164">
        <v>0</v>
      </c>
      <c r="W58" s="165">
        <v>0</v>
      </c>
      <c r="X58" s="164">
        <v>0</v>
      </c>
      <c r="Y58" s="165">
        <v>0</v>
      </c>
      <c r="Z58" s="49">
        <f t="shared" si="24"/>
        <v>0</v>
      </c>
      <c r="AA58" s="165">
        <v>0</v>
      </c>
      <c r="AB58" s="164">
        <v>0</v>
      </c>
      <c r="AC58" s="165">
        <v>0</v>
      </c>
      <c r="AD58" s="164">
        <v>0</v>
      </c>
      <c r="AE58" s="45">
        <f t="shared" si="26"/>
        <v>0</v>
      </c>
      <c r="AF58" s="164">
        <v>0</v>
      </c>
      <c r="AG58" s="165">
        <v>0</v>
      </c>
      <c r="AH58" s="164">
        <v>0</v>
      </c>
      <c r="AI58" s="165">
        <v>0</v>
      </c>
      <c r="AJ58" s="49">
        <f>SUM(AK58:AN58)</f>
        <v>0</v>
      </c>
      <c r="AK58" s="165">
        <v>0</v>
      </c>
      <c r="AL58" s="164">
        <v>0</v>
      </c>
      <c r="AM58" s="165">
        <v>0</v>
      </c>
      <c r="AN58" s="170">
        <v>0</v>
      </c>
      <c r="AO58" s="56">
        <v>0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6">
        <v>0</v>
      </c>
      <c r="AV58" s="56">
        <v>0</v>
      </c>
      <c r="AW58" s="56">
        <v>0</v>
      </c>
      <c r="AX58" s="56">
        <v>0</v>
      </c>
      <c r="AY58" s="56">
        <v>0</v>
      </c>
      <c r="AZ58" s="56">
        <v>0</v>
      </c>
      <c r="BA58" s="56">
        <v>0</v>
      </c>
      <c r="BB58" s="56">
        <v>0</v>
      </c>
      <c r="BC58" s="56">
        <v>0</v>
      </c>
      <c r="BD58" s="56">
        <v>0</v>
      </c>
      <c r="BE58" s="56">
        <v>0</v>
      </c>
      <c r="BF58" s="56">
        <v>0</v>
      </c>
      <c r="BG58" s="56">
        <v>0</v>
      </c>
      <c r="BH58" s="56">
        <v>0</v>
      </c>
      <c r="BI58" s="56">
        <v>0</v>
      </c>
      <c r="BJ58" s="56">
        <v>0</v>
      </c>
      <c r="BK58" s="56">
        <v>0</v>
      </c>
      <c r="BL58" s="56">
        <v>0</v>
      </c>
      <c r="BM58" s="56">
        <v>0</v>
      </c>
      <c r="BN58" s="56">
        <v>0</v>
      </c>
      <c r="BO58" s="56">
        <v>0</v>
      </c>
      <c r="BP58" s="56">
        <v>0</v>
      </c>
      <c r="BQ58" s="56">
        <v>0</v>
      </c>
      <c r="BR58" s="56">
        <v>0</v>
      </c>
      <c r="BS58" s="56">
        <v>0</v>
      </c>
      <c r="BT58" s="56">
        <v>0</v>
      </c>
    </row>
    <row r="59" spans="1:72" s="34" customFormat="1" ht="13" x14ac:dyDescent="0.2">
      <c r="A59" s="35" t="s">
        <v>376</v>
      </c>
      <c r="B59" s="43">
        <f t="shared" si="12"/>
        <v>85</v>
      </c>
      <c r="C59" s="50">
        <f t="shared" si="12"/>
        <v>65894</v>
      </c>
      <c r="D59" s="51">
        <f t="shared" si="6"/>
        <v>241</v>
      </c>
      <c r="E59" s="50">
        <f t="shared" si="3"/>
        <v>65</v>
      </c>
      <c r="F59" s="50">
        <f t="shared" si="3"/>
        <v>3655</v>
      </c>
      <c r="G59" s="52">
        <f t="shared" ref="G59:N59" si="27">SUM(G60:G68)</f>
        <v>29</v>
      </c>
      <c r="H59" s="31">
        <f t="shared" si="27"/>
        <v>276</v>
      </c>
      <c r="I59" s="52">
        <f t="shared" si="27"/>
        <v>36</v>
      </c>
      <c r="J59" s="53">
        <f t="shared" si="27"/>
        <v>3379</v>
      </c>
      <c r="K59" s="52">
        <f t="shared" si="27"/>
        <v>10</v>
      </c>
      <c r="L59" s="53">
        <f t="shared" si="27"/>
        <v>62087</v>
      </c>
      <c r="M59" s="52">
        <f t="shared" si="27"/>
        <v>10</v>
      </c>
      <c r="N59" s="53">
        <f t="shared" si="27"/>
        <v>152</v>
      </c>
      <c r="O59" s="53">
        <f>U59+Z59+AE59+AJ59</f>
        <v>241</v>
      </c>
      <c r="P59" s="32">
        <f t="shared" si="5"/>
        <v>152</v>
      </c>
      <c r="Q59" s="40">
        <f t="shared" si="20"/>
        <v>67</v>
      </c>
      <c r="R59" s="40">
        <f t="shared" si="20"/>
        <v>85</v>
      </c>
      <c r="S59" s="40">
        <f t="shared" si="20"/>
        <v>85</v>
      </c>
      <c r="T59" s="40">
        <f t="shared" si="20"/>
        <v>4</v>
      </c>
      <c r="U59" s="50">
        <f>SUM(V59:Y59)</f>
        <v>76</v>
      </c>
      <c r="V59" s="40">
        <f>SUM(V60:V68)</f>
        <v>63</v>
      </c>
      <c r="W59" s="50">
        <f>SUM(W60:W68)</f>
        <v>6</v>
      </c>
      <c r="X59" s="40">
        <f>SUM(X60:X68)</f>
        <v>7</v>
      </c>
      <c r="Y59" s="50">
        <f>SUM(Y60:Y68)</f>
        <v>0</v>
      </c>
      <c r="Z59" s="40">
        <f>SUM(AA59:AD59)</f>
        <v>78</v>
      </c>
      <c r="AA59" s="50">
        <f>SUM(AA60:AA68)</f>
        <v>3</v>
      </c>
      <c r="AB59" s="40">
        <f>SUM(AB60:AB68)</f>
        <v>72</v>
      </c>
      <c r="AC59" s="50">
        <f>SUM(AC60:AC68)</f>
        <v>3</v>
      </c>
      <c r="AD59" s="40">
        <f>SUM(AD60:AD68)</f>
        <v>0</v>
      </c>
      <c r="AE59" s="50">
        <f>SUM(AF59:AI59)</f>
        <v>74</v>
      </c>
      <c r="AF59" s="40">
        <f>SUM(AF60:AF68)</f>
        <v>0</v>
      </c>
      <c r="AG59" s="40">
        <f>SUM(AG60:AG68)</f>
        <v>0</v>
      </c>
      <c r="AH59" s="40">
        <f>SUM(AH60:AH68)</f>
        <v>74</v>
      </c>
      <c r="AI59" s="50">
        <f>SUM(AI60:AI68)</f>
        <v>0</v>
      </c>
      <c r="AJ59" s="40">
        <f>SUM(AK59:AN59)</f>
        <v>13</v>
      </c>
      <c r="AK59" s="50">
        <f>SUM(AK60:AK68)</f>
        <v>1</v>
      </c>
      <c r="AL59" s="40">
        <f>SUM(AL60:AL68)</f>
        <v>7</v>
      </c>
      <c r="AM59" s="50">
        <f>SUM(AM60:AM68)</f>
        <v>1</v>
      </c>
      <c r="AN59" s="54">
        <f>SUM(AN60:AN68)</f>
        <v>4</v>
      </c>
      <c r="AO59" s="58">
        <v>0</v>
      </c>
      <c r="AP59" s="58">
        <v>0</v>
      </c>
      <c r="AQ59" s="58">
        <v>0</v>
      </c>
      <c r="AR59" s="58">
        <v>0</v>
      </c>
      <c r="AS59" s="58">
        <v>0</v>
      </c>
      <c r="AT59" s="58">
        <v>0</v>
      </c>
      <c r="AU59" s="58">
        <v>0</v>
      </c>
      <c r="AV59" s="58">
        <v>0</v>
      </c>
      <c r="AW59" s="58">
        <v>0</v>
      </c>
      <c r="AX59" s="58">
        <v>0</v>
      </c>
      <c r="AY59" s="58">
        <v>0</v>
      </c>
      <c r="AZ59" s="58">
        <v>0</v>
      </c>
      <c r="BA59" s="58">
        <v>0</v>
      </c>
      <c r="BB59" s="58">
        <v>0</v>
      </c>
      <c r="BC59" s="58">
        <v>0</v>
      </c>
      <c r="BD59" s="58">
        <v>0</v>
      </c>
      <c r="BE59" s="58">
        <v>0</v>
      </c>
      <c r="BF59" s="58">
        <v>0</v>
      </c>
      <c r="BG59" s="58">
        <v>0</v>
      </c>
      <c r="BH59" s="58">
        <v>0</v>
      </c>
      <c r="BI59" s="58">
        <v>0</v>
      </c>
      <c r="BJ59" s="58">
        <v>0</v>
      </c>
      <c r="BK59" s="58">
        <v>0</v>
      </c>
      <c r="BL59" s="58">
        <v>0</v>
      </c>
      <c r="BM59" s="58">
        <v>0</v>
      </c>
      <c r="BN59" s="58">
        <v>0</v>
      </c>
      <c r="BO59" s="58">
        <v>0</v>
      </c>
      <c r="BP59" s="58">
        <v>0</v>
      </c>
      <c r="BQ59" s="58">
        <v>0</v>
      </c>
      <c r="BR59" s="58">
        <v>0</v>
      </c>
      <c r="BS59" s="58">
        <v>0</v>
      </c>
      <c r="BT59" s="58">
        <v>0</v>
      </c>
    </row>
    <row r="60" spans="1:72" s="34" customFormat="1" ht="14.25" customHeight="1" x14ac:dyDescent="0.2">
      <c r="A60" s="35" t="s">
        <v>365</v>
      </c>
      <c r="B60" s="36">
        <f t="shared" si="12"/>
        <v>1</v>
      </c>
      <c r="C60" s="37">
        <f t="shared" si="12"/>
        <v>5</v>
      </c>
      <c r="D60" s="38">
        <f t="shared" si="6"/>
        <v>2</v>
      </c>
      <c r="E60" s="37">
        <f t="shared" si="3"/>
        <v>1</v>
      </c>
      <c r="F60" s="37">
        <f t="shared" si="3"/>
        <v>5</v>
      </c>
      <c r="G60" s="166">
        <v>1</v>
      </c>
      <c r="H60" s="167">
        <v>5</v>
      </c>
      <c r="I60" s="166">
        <v>0</v>
      </c>
      <c r="J60" s="167">
        <v>0</v>
      </c>
      <c r="K60" s="166">
        <v>0</v>
      </c>
      <c r="L60" s="167">
        <v>0</v>
      </c>
      <c r="M60" s="166">
        <v>0</v>
      </c>
      <c r="N60" s="167">
        <v>0</v>
      </c>
      <c r="O60" s="39">
        <f>U60+Z60+AE60+AJ60</f>
        <v>2</v>
      </c>
      <c r="P60" s="40">
        <f t="shared" si="5"/>
        <v>2</v>
      </c>
      <c r="Q60" s="40">
        <f t="shared" si="20"/>
        <v>2</v>
      </c>
      <c r="R60" s="40">
        <f t="shared" si="20"/>
        <v>0</v>
      </c>
      <c r="S60" s="40">
        <f t="shared" si="20"/>
        <v>0</v>
      </c>
      <c r="T60" s="40">
        <f t="shared" si="20"/>
        <v>0</v>
      </c>
      <c r="U60" s="37">
        <f>SUM(V60:Y60)</f>
        <v>2</v>
      </c>
      <c r="V60" s="42">
        <v>2</v>
      </c>
      <c r="W60" s="162">
        <v>0</v>
      </c>
      <c r="X60" s="42">
        <v>0</v>
      </c>
      <c r="Y60" s="162">
        <v>0</v>
      </c>
      <c r="Z60" s="41">
        <f>SUM(AA60:AD60)</f>
        <v>0</v>
      </c>
      <c r="AA60" s="162">
        <v>0</v>
      </c>
      <c r="AB60" s="42">
        <v>0</v>
      </c>
      <c r="AC60" s="162">
        <v>0</v>
      </c>
      <c r="AD60" s="42">
        <v>0</v>
      </c>
      <c r="AE60" s="37">
        <f>SUM(AF60:AI60)</f>
        <v>0</v>
      </c>
      <c r="AF60" s="42">
        <v>0</v>
      </c>
      <c r="AG60" s="162">
        <v>0</v>
      </c>
      <c r="AH60" s="42">
        <v>0</v>
      </c>
      <c r="AI60" s="162">
        <v>0</v>
      </c>
      <c r="AJ60" s="41">
        <f>SUM(AK60:AN60)</f>
        <v>0</v>
      </c>
      <c r="AK60" s="162">
        <v>0</v>
      </c>
      <c r="AL60" s="42">
        <v>0</v>
      </c>
      <c r="AM60" s="162">
        <v>0</v>
      </c>
      <c r="AN60" s="163">
        <v>0</v>
      </c>
      <c r="AO60" s="34">
        <v>0</v>
      </c>
      <c r="AP60" s="34">
        <v>0</v>
      </c>
      <c r="AQ60" s="34">
        <v>0</v>
      </c>
      <c r="AR60" s="34">
        <v>0</v>
      </c>
      <c r="AS60" s="34">
        <v>0</v>
      </c>
      <c r="AT60" s="34">
        <v>0</v>
      </c>
      <c r="AU60" s="34">
        <v>0</v>
      </c>
      <c r="AV60" s="34">
        <v>0</v>
      </c>
      <c r="AW60" s="34">
        <v>0</v>
      </c>
      <c r="AX60" s="34">
        <v>0</v>
      </c>
      <c r="AY60" s="34">
        <v>0</v>
      </c>
      <c r="AZ60" s="34">
        <v>0</v>
      </c>
      <c r="BA60" s="34">
        <v>0</v>
      </c>
      <c r="BB60" s="34">
        <v>0</v>
      </c>
      <c r="BC60" s="34">
        <v>0</v>
      </c>
      <c r="BD60" s="34">
        <v>0</v>
      </c>
      <c r="BE60" s="34">
        <v>0</v>
      </c>
      <c r="BF60" s="34">
        <v>0</v>
      </c>
      <c r="BG60" s="34">
        <v>0</v>
      </c>
      <c r="BH60" s="34">
        <v>0</v>
      </c>
      <c r="BI60" s="34">
        <v>0</v>
      </c>
      <c r="BJ60" s="34">
        <v>0</v>
      </c>
      <c r="BK60" s="34">
        <v>0</v>
      </c>
      <c r="BL60" s="34">
        <v>0</v>
      </c>
      <c r="BM60" s="34">
        <v>0</v>
      </c>
      <c r="BN60" s="34">
        <v>0</v>
      </c>
      <c r="BO60" s="34">
        <v>0</v>
      </c>
      <c r="BP60" s="34">
        <v>0</v>
      </c>
      <c r="BQ60" s="34">
        <v>0</v>
      </c>
      <c r="BR60" s="34">
        <v>0</v>
      </c>
      <c r="BS60" s="34">
        <v>0</v>
      </c>
      <c r="BT60" s="34">
        <v>0</v>
      </c>
    </row>
    <row r="61" spans="1:72" ht="14.25" customHeight="1" x14ac:dyDescent="0.2">
      <c r="A61" s="43" t="s">
        <v>163</v>
      </c>
      <c r="B61" s="36">
        <f t="shared" si="12"/>
        <v>10</v>
      </c>
      <c r="C61" s="37">
        <f t="shared" si="12"/>
        <v>18541</v>
      </c>
      <c r="D61" s="38">
        <f t="shared" si="6"/>
        <v>36</v>
      </c>
      <c r="E61" s="37">
        <f t="shared" si="3"/>
        <v>8</v>
      </c>
      <c r="F61" s="37">
        <f t="shared" si="3"/>
        <v>42</v>
      </c>
      <c r="G61" s="166">
        <v>5</v>
      </c>
      <c r="H61" s="167">
        <v>20</v>
      </c>
      <c r="I61" s="166">
        <v>3</v>
      </c>
      <c r="J61" s="167">
        <v>22</v>
      </c>
      <c r="K61" s="166">
        <v>1</v>
      </c>
      <c r="L61" s="167">
        <v>18490</v>
      </c>
      <c r="M61" s="166">
        <v>1</v>
      </c>
      <c r="N61" s="167">
        <v>9</v>
      </c>
      <c r="O61" s="39">
        <f t="shared" ref="O61:O67" si="28">U61+Z61+AE61+AJ61</f>
        <v>36</v>
      </c>
      <c r="P61" s="40">
        <f t="shared" si="5"/>
        <v>16</v>
      </c>
      <c r="Q61" s="40">
        <f t="shared" si="20"/>
        <v>14</v>
      </c>
      <c r="R61" s="40">
        <f t="shared" si="20"/>
        <v>2</v>
      </c>
      <c r="S61" s="40">
        <f t="shared" si="20"/>
        <v>20</v>
      </c>
      <c r="T61" s="40">
        <f t="shared" si="20"/>
        <v>0</v>
      </c>
      <c r="U61" s="37">
        <f t="shared" ref="U61:U67" si="29">SUM(V61:Y61)</f>
        <v>11</v>
      </c>
      <c r="V61" s="42">
        <v>11</v>
      </c>
      <c r="W61" s="162">
        <v>0</v>
      </c>
      <c r="X61" s="42">
        <v>0</v>
      </c>
      <c r="Y61" s="162">
        <v>0</v>
      </c>
      <c r="Z61" s="41">
        <f t="shared" ref="Z61:Z67" si="30">SUM(AA61:AD61)</f>
        <v>5</v>
      </c>
      <c r="AA61" s="162">
        <v>3</v>
      </c>
      <c r="AB61" s="42">
        <v>2</v>
      </c>
      <c r="AC61" s="162">
        <v>0</v>
      </c>
      <c r="AD61" s="42">
        <v>0</v>
      </c>
      <c r="AE61" s="37">
        <f t="shared" ref="AE61:AE67" si="31">SUM(AF61:AI61)</f>
        <v>20</v>
      </c>
      <c r="AF61" s="42">
        <v>0</v>
      </c>
      <c r="AG61" s="162">
        <v>0</v>
      </c>
      <c r="AH61" s="42">
        <v>20</v>
      </c>
      <c r="AI61" s="162">
        <v>0</v>
      </c>
      <c r="AJ61" s="41">
        <f t="shared" ref="AJ61:AJ67" si="32">SUM(AK61:AN61)</f>
        <v>0</v>
      </c>
      <c r="AK61" s="162">
        <v>0</v>
      </c>
      <c r="AL61" s="42">
        <v>0</v>
      </c>
      <c r="AM61" s="162">
        <v>0</v>
      </c>
      <c r="AN61" s="163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</row>
    <row r="62" spans="1:72" ht="14.25" customHeight="1" x14ac:dyDescent="0.2">
      <c r="A62" s="36" t="s">
        <v>377</v>
      </c>
      <c r="B62" s="36">
        <f t="shared" si="12"/>
        <v>16</v>
      </c>
      <c r="C62" s="37">
        <f t="shared" si="12"/>
        <v>3741</v>
      </c>
      <c r="D62" s="38">
        <f t="shared" si="6"/>
        <v>50</v>
      </c>
      <c r="E62" s="37">
        <f t="shared" si="3"/>
        <v>13</v>
      </c>
      <c r="F62" s="37">
        <f t="shared" si="3"/>
        <v>2264</v>
      </c>
      <c r="G62" s="166">
        <v>3</v>
      </c>
      <c r="H62" s="167">
        <v>3</v>
      </c>
      <c r="I62" s="166">
        <v>10</v>
      </c>
      <c r="J62" s="167">
        <v>2261</v>
      </c>
      <c r="K62" s="166">
        <v>2</v>
      </c>
      <c r="L62" s="167">
        <v>1461</v>
      </c>
      <c r="M62" s="166">
        <v>1</v>
      </c>
      <c r="N62" s="167">
        <v>16</v>
      </c>
      <c r="O62" s="39">
        <f t="shared" si="28"/>
        <v>50</v>
      </c>
      <c r="P62" s="40">
        <f t="shared" si="5"/>
        <v>29</v>
      </c>
      <c r="Q62" s="40">
        <f t="shared" si="20"/>
        <v>0</v>
      </c>
      <c r="R62" s="40">
        <f t="shared" si="20"/>
        <v>29</v>
      </c>
      <c r="S62" s="40">
        <f t="shared" si="20"/>
        <v>19</v>
      </c>
      <c r="T62" s="40">
        <f t="shared" si="20"/>
        <v>2</v>
      </c>
      <c r="U62" s="37">
        <f t="shared" si="29"/>
        <v>10</v>
      </c>
      <c r="V62" s="42">
        <v>0</v>
      </c>
      <c r="W62" s="162">
        <v>3</v>
      </c>
      <c r="X62" s="42">
        <v>7</v>
      </c>
      <c r="Y62" s="162">
        <v>0</v>
      </c>
      <c r="Z62" s="41">
        <f t="shared" si="30"/>
        <v>26</v>
      </c>
      <c r="AA62" s="162">
        <v>0</v>
      </c>
      <c r="AB62" s="42">
        <v>26</v>
      </c>
      <c r="AC62" s="162">
        <v>0</v>
      </c>
      <c r="AD62" s="42">
        <v>0</v>
      </c>
      <c r="AE62" s="37">
        <f t="shared" si="31"/>
        <v>12</v>
      </c>
      <c r="AF62" s="42">
        <v>0</v>
      </c>
      <c r="AG62" s="162">
        <v>0</v>
      </c>
      <c r="AH62" s="42">
        <v>12</v>
      </c>
      <c r="AI62" s="162">
        <v>0</v>
      </c>
      <c r="AJ62" s="41">
        <f t="shared" si="32"/>
        <v>2</v>
      </c>
      <c r="AK62" s="162">
        <v>0</v>
      </c>
      <c r="AL62" s="42">
        <v>0</v>
      </c>
      <c r="AM62" s="162">
        <v>0</v>
      </c>
      <c r="AN62" s="163">
        <v>2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</row>
    <row r="63" spans="1:72" ht="14.25" customHeight="1" x14ac:dyDescent="0.2">
      <c r="A63" s="36" t="s">
        <v>378</v>
      </c>
      <c r="B63" s="36">
        <f t="shared" si="12"/>
        <v>9</v>
      </c>
      <c r="C63" s="37">
        <f t="shared" si="12"/>
        <v>41938</v>
      </c>
      <c r="D63" s="38">
        <f t="shared" si="6"/>
        <v>44</v>
      </c>
      <c r="E63" s="37">
        <f t="shared" si="3"/>
        <v>6</v>
      </c>
      <c r="F63" s="37">
        <f t="shared" si="3"/>
        <v>19</v>
      </c>
      <c r="G63" s="166">
        <v>3</v>
      </c>
      <c r="H63" s="167">
        <v>3</v>
      </c>
      <c r="I63" s="166">
        <v>3</v>
      </c>
      <c r="J63" s="167">
        <v>16</v>
      </c>
      <c r="K63" s="166">
        <v>2</v>
      </c>
      <c r="L63" s="167">
        <v>41918</v>
      </c>
      <c r="M63" s="166">
        <v>1</v>
      </c>
      <c r="N63" s="167">
        <v>1</v>
      </c>
      <c r="O63" s="39">
        <f t="shared" si="28"/>
        <v>44</v>
      </c>
      <c r="P63" s="40">
        <f t="shared" si="5"/>
        <v>10</v>
      </c>
      <c r="Q63" s="40">
        <f t="shared" si="20"/>
        <v>7</v>
      </c>
      <c r="R63" s="40">
        <f t="shared" si="20"/>
        <v>3</v>
      </c>
      <c r="S63" s="40">
        <f t="shared" si="20"/>
        <v>32</v>
      </c>
      <c r="T63" s="40">
        <f t="shared" si="20"/>
        <v>2</v>
      </c>
      <c r="U63" s="37">
        <f t="shared" si="29"/>
        <v>7</v>
      </c>
      <c r="V63" s="42">
        <v>7</v>
      </c>
      <c r="W63" s="162">
        <v>0</v>
      </c>
      <c r="X63" s="42">
        <v>0</v>
      </c>
      <c r="Y63" s="162">
        <v>0</v>
      </c>
      <c r="Z63" s="41">
        <f t="shared" si="30"/>
        <v>3</v>
      </c>
      <c r="AA63" s="162">
        <v>0</v>
      </c>
      <c r="AB63" s="42">
        <v>3</v>
      </c>
      <c r="AC63" s="162">
        <v>0</v>
      </c>
      <c r="AD63" s="42">
        <v>0</v>
      </c>
      <c r="AE63" s="37">
        <f t="shared" si="31"/>
        <v>32</v>
      </c>
      <c r="AF63" s="42">
        <v>0</v>
      </c>
      <c r="AG63" s="162">
        <v>0</v>
      </c>
      <c r="AH63" s="42">
        <v>32</v>
      </c>
      <c r="AI63" s="162">
        <v>0</v>
      </c>
      <c r="AJ63" s="41">
        <f t="shared" si="32"/>
        <v>2</v>
      </c>
      <c r="AK63" s="162">
        <v>0</v>
      </c>
      <c r="AL63" s="42">
        <v>0</v>
      </c>
      <c r="AM63" s="162">
        <v>0</v>
      </c>
      <c r="AN63" s="163">
        <v>2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</row>
    <row r="64" spans="1:72" ht="14.25" customHeight="1" x14ac:dyDescent="0.2">
      <c r="A64" s="43" t="s">
        <v>164</v>
      </c>
      <c r="B64" s="36">
        <f t="shared" si="12"/>
        <v>11</v>
      </c>
      <c r="C64" s="37">
        <f t="shared" si="12"/>
        <v>1257</v>
      </c>
      <c r="D64" s="38">
        <f t="shared" si="6"/>
        <v>36</v>
      </c>
      <c r="E64" s="37">
        <f t="shared" si="3"/>
        <v>9</v>
      </c>
      <c r="F64" s="37">
        <f t="shared" si="3"/>
        <v>1058</v>
      </c>
      <c r="G64" s="166">
        <v>5</v>
      </c>
      <c r="H64" s="167">
        <v>9</v>
      </c>
      <c r="I64" s="166">
        <v>4</v>
      </c>
      <c r="J64" s="167">
        <v>1049</v>
      </c>
      <c r="K64" s="166">
        <v>1</v>
      </c>
      <c r="L64" s="167">
        <v>198</v>
      </c>
      <c r="M64" s="166">
        <v>1</v>
      </c>
      <c r="N64" s="167">
        <v>1</v>
      </c>
      <c r="O64" s="39">
        <f t="shared" si="28"/>
        <v>36</v>
      </c>
      <c r="P64" s="40">
        <f t="shared" si="5"/>
        <v>31</v>
      </c>
      <c r="Q64" s="40">
        <f t="shared" si="20"/>
        <v>13</v>
      </c>
      <c r="R64" s="40">
        <f t="shared" si="20"/>
        <v>18</v>
      </c>
      <c r="S64" s="40">
        <f t="shared" si="20"/>
        <v>5</v>
      </c>
      <c r="T64" s="40">
        <f t="shared" si="20"/>
        <v>0</v>
      </c>
      <c r="U64" s="37">
        <f t="shared" si="29"/>
        <v>13</v>
      </c>
      <c r="V64" s="42">
        <v>13</v>
      </c>
      <c r="W64" s="162">
        <v>0</v>
      </c>
      <c r="X64" s="42">
        <v>0</v>
      </c>
      <c r="Y64" s="162">
        <v>0</v>
      </c>
      <c r="Z64" s="41">
        <f t="shared" si="30"/>
        <v>18</v>
      </c>
      <c r="AA64" s="162">
        <v>0</v>
      </c>
      <c r="AB64" s="42">
        <v>18</v>
      </c>
      <c r="AC64" s="162">
        <v>0</v>
      </c>
      <c r="AD64" s="42">
        <v>0</v>
      </c>
      <c r="AE64" s="37">
        <f t="shared" si="31"/>
        <v>4</v>
      </c>
      <c r="AF64" s="42">
        <v>0</v>
      </c>
      <c r="AG64" s="162">
        <v>0</v>
      </c>
      <c r="AH64" s="42">
        <v>4</v>
      </c>
      <c r="AI64" s="162">
        <v>0</v>
      </c>
      <c r="AJ64" s="41">
        <f t="shared" si="32"/>
        <v>1</v>
      </c>
      <c r="AK64" s="162">
        <v>0</v>
      </c>
      <c r="AL64" s="42">
        <v>0</v>
      </c>
      <c r="AM64" s="162">
        <v>1</v>
      </c>
      <c r="AN64" s="163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</row>
    <row r="65" spans="1:72" ht="14.25" customHeight="1" x14ac:dyDescent="0.2">
      <c r="A65" s="43" t="s">
        <v>299</v>
      </c>
      <c r="B65" s="36">
        <f t="shared" si="12"/>
        <v>15</v>
      </c>
      <c r="C65" s="37">
        <f t="shared" si="12"/>
        <v>146</v>
      </c>
      <c r="D65" s="38">
        <f t="shared" si="6"/>
        <v>34</v>
      </c>
      <c r="E65" s="37">
        <f t="shared" si="3"/>
        <v>9</v>
      </c>
      <c r="F65" s="37">
        <f t="shared" si="3"/>
        <v>18</v>
      </c>
      <c r="G65" s="166">
        <v>5</v>
      </c>
      <c r="H65" s="167">
        <v>9</v>
      </c>
      <c r="I65" s="166">
        <v>4</v>
      </c>
      <c r="J65" s="167">
        <v>9</v>
      </c>
      <c r="K65" s="166">
        <v>1</v>
      </c>
      <c r="L65" s="167">
        <v>4</v>
      </c>
      <c r="M65" s="166">
        <v>5</v>
      </c>
      <c r="N65" s="167">
        <v>124</v>
      </c>
      <c r="O65" s="39">
        <f>U65+Z65+AE65+AJ65</f>
        <v>34</v>
      </c>
      <c r="P65" s="40">
        <f t="shared" si="5"/>
        <v>33</v>
      </c>
      <c r="Q65" s="40">
        <f t="shared" si="20"/>
        <v>20</v>
      </c>
      <c r="R65" s="40">
        <f t="shared" si="20"/>
        <v>13</v>
      </c>
      <c r="S65" s="40">
        <f t="shared" si="20"/>
        <v>1</v>
      </c>
      <c r="T65" s="40">
        <f t="shared" si="20"/>
        <v>0</v>
      </c>
      <c r="U65" s="37">
        <f t="shared" si="29"/>
        <v>19</v>
      </c>
      <c r="V65" s="42">
        <v>19</v>
      </c>
      <c r="W65" s="162">
        <v>0</v>
      </c>
      <c r="X65" s="42">
        <v>0</v>
      </c>
      <c r="Y65" s="162">
        <v>0</v>
      </c>
      <c r="Z65" s="41">
        <f t="shared" si="30"/>
        <v>7</v>
      </c>
      <c r="AA65" s="162">
        <v>0</v>
      </c>
      <c r="AB65" s="42">
        <v>7</v>
      </c>
      <c r="AC65" s="162">
        <v>0</v>
      </c>
      <c r="AD65" s="42">
        <v>0</v>
      </c>
      <c r="AE65" s="37">
        <f t="shared" si="31"/>
        <v>1</v>
      </c>
      <c r="AF65" s="42">
        <v>0</v>
      </c>
      <c r="AG65" s="162">
        <v>0</v>
      </c>
      <c r="AH65" s="42">
        <v>1</v>
      </c>
      <c r="AI65" s="162">
        <v>0</v>
      </c>
      <c r="AJ65" s="41">
        <f t="shared" si="32"/>
        <v>7</v>
      </c>
      <c r="AK65" s="162">
        <v>1</v>
      </c>
      <c r="AL65" s="42">
        <v>6</v>
      </c>
      <c r="AM65" s="162">
        <v>0</v>
      </c>
      <c r="AN65" s="163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</row>
    <row r="66" spans="1:72" ht="14.25" customHeight="1" x14ac:dyDescent="0.2">
      <c r="A66" s="36" t="s">
        <v>298</v>
      </c>
      <c r="B66" s="36">
        <f t="shared" si="12"/>
        <v>7</v>
      </c>
      <c r="C66" s="37">
        <f t="shared" si="12"/>
        <v>225</v>
      </c>
      <c r="D66" s="38">
        <f t="shared" si="6"/>
        <v>15</v>
      </c>
      <c r="E66" s="37">
        <f t="shared" si="3"/>
        <v>6</v>
      </c>
      <c r="F66" s="37">
        <f t="shared" si="3"/>
        <v>224</v>
      </c>
      <c r="G66" s="166">
        <v>1</v>
      </c>
      <c r="H66" s="167">
        <v>218</v>
      </c>
      <c r="I66" s="166">
        <v>5</v>
      </c>
      <c r="J66" s="167">
        <v>6</v>
      </c>
      <c r="K66" s="166">
        <v>1</v>
      </c>
      <c r="L66" s="167">
        <v>1</v>
      </c>
      <c r="M66" s="166">
        <v>0</v>
      </c>
      <c r="N66" s="167">
        <v>0</v>
      </c>
      <c r="O66" s="39">
        <f t="shared" si="28"/>
        <v>15</v>
      </c>
      <c r="P66" s="40">
        <f t="shared" si="5"/>
        <v>13</v>
      </c>
      <c r="Q66" s="40">
        <f t="shared" si="20"/>
        <v>4</v>
      </c>
      <c r="R66" s="40">
        <f t="shared" si="20"/>
        <v>9</v>
      </c>
      <c r="S66" s="40">
        <f t="shared" si="20"/>
        <v>2</v>
      </c>
      <c r="T66" s="40">
        <f t="shared" si="20"/>
        <v>0</v>
      </c>
      <c r="U66" s="37">
        <f t="shared" si="29"/>
        <v>4</v>
      </c>
      <c r="V66" s="42">
        <v>4</v>
      </c>
      <c r="W66" s="162">
        <v>0</v>
      </c>
      <c r="X66" s="42">
        <v>0</v>
      </c>
      <c r="Y66" s="162">
        <v>0</v>
      </c>
      <c r="Z66" s="41">
        <f t="shared" si="30"/>
        <v>9</v>
      </c>
      <c r="AA66" s="162">
        <v>0</v>
      </c>
      <c r="AB66" s="42">
        <v>9</v>
      </c>
      <c r="AC66" s="162">
        <v>0</v>
      </c>
      <c r="AD66" s="42">
        <v>0</v>
      </c>
      <c r="AE66" s="37">
        <f t="shared" si="31"/>
        <v>2</v>
      </c>
      <c r="AF66" s="42">
        <v>0</v>
      </c>
      <c r="AG66" s="162">
        <v>0</v>
      </c>
      <c r="AH66" s="42">
        <v>2</v>
      </c>
      <c r="AI66" s="162">
        <v>0</v>
      </c>
      <c r="AJ66" s="41">
        <f t="shared" si="32"/>
        <v>0</v>
      </c>
      <c r="AK66" s="162">
        <v>0</v>
      </c>
      <c r="AL66" s="42">
        <v>0</v>
      </c>
      <c r="AM66" s="162">
        <v>0</v>
      </c>
      <c r="AN66" s="163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</row>
    <row r="67" spans="1:72" ht="14.25" customHeight="1" x14ac:dyDescent="0.2">
      <c r="A67" s="59" t="s">
        <v>300</v>
      </c>
      <c r="B67" s="36">
        <f t="shared" si="12"/>
        <v>10</v>
      </c>
      <c r="C67" s="37">
        <f t="shared" si="12"/>
        <v>19</v>
      </c>
      <c r="D67" s="38">
        <f t="shared" si="6"/>
        <v>14</v>
      </c>
      <c r="E67" s="36">
        <f t="shared" si="3"/>
        <v>9</v>
      </c>
      <c r="F67" s="37">
        <f t="shared" si="3"/>
        <v>18</v>
      </c>
      <c r="G67" s="166">
        <v>6</v>
      </c>
      <c r="H67" s="167">
        <v>9</v>
      </c>
      <c r="I67" s="166">
        <v>3</v>
      </c>
      <c r="J67" s="167">
        <v>9</v>
      </c>
      <c r="K67" s="166">
        <v>1</v>
      </c>
      <c r="L67" s="167">
        <v>1</v>
      </c>
      <c r="M67" s="166">
        <v>0</v>
      </c>
      <c r="N67" s="167">
        <v>0</v>
      </c>
      <c r="O67" s="39">
        <f t="shared" si="28"/>
        <v>14</v>
      </c>
      <c r="P67" s="40">
        <f t="shared" si="5"/>
        <v>13</v>
      </c>
      <c r="Q67" s="40">
        <f t="shared" si="20"/>
        <v>7</v>
      </c>
      <c r="R67" s="40">
        <f t="shared" si="20"/>
        <v>6</v>
      </c>
      <c r="S67" s="40">
        <f t="shared" si="20"/>
        <v>1</v>
      </c>
      <c r="T67" s="40">
        <f t="shared" si="20"/>
        <v>0</v>
      </c>
      <c r="U67" s="37">
        <f t="shared" si="29"/>
        <v>10</v>
      </c>
      <c r="V67" s="42">
        <v>7</v>
      </c>
      <c r="W67" s="162">
        <v>3</v>
      </c>
      <c r="X67" s="42">
        <v>0</v>
      </c>
      <c r="Y67" s="162">
        <v>0</v>
      </c>
      <c r="Z67" s="41">
        <f t="shared" si="30"/>
        <v>3</v>
      </c>
      <c r="AA67" s="162">
        <v>0</v>
      </c>
      <c r="AB67" s="42">
        <v>3</v>
      </c>
      <c r="AC67" s="162">
        <v>0</v>
      </c>
      <c r="AD67" s="42">
        <v>0</v>
      </c>
      <c r="AE67" s="37">
        <f t="shared" si="31"/>
        <v>1</v>
      </c>
      <c r="AF67" s="42">
        <v>0</v>
      </c>
      <c r="AG67" s="162">
        <v>0</v>
      </c>
      <c r="AH67" s="42">
        <v>1</v>
      </c>
      <c r="AI67" s="162">
        <v>0</v>
      </c>
      <c r="AJ67" s="41">
        <f t="shared" si="32"/>
        <v>0</v>
      </c>
      <c r="AK67" s="162">
        <v>0</v>
      </c>
      <c r="AL67" s="42">
        <v>0</v>
      </c>
      <c r="AM67" s="162">
        <v>0</v>
      </c>
      <c r="AN67" s="163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</row>
    <row r="68" spans="1:72" ht="14.25" customHeight="1" x14ac:dyDescent="0.2">
      <c r="A68" s="16" t="s">
        <v>19</v>
      </c>
      <c r="B68" s="36">
        <f t="shared" si="12"/>
        <v>6</v>
      </c>
      <c r="C68" s="37">
        <f t="shared" si="12"/>
        <v>22</v>
      </c>
      <c r="D68" s="38">
        <f t="shared" si="6"/>
        <v>10</v>
      </c>
      <c r="E68" s="37">
        <f t="shared" si="3"/>
        <v>4</v>
      </c>
      <c r="F68" s="37">
        <f t="shared" si="3"/>
        <v>7</v>
      </c>
      <c r="G68" s="166">
        <v>0</v>
      </c>
      <c r="H68" s="167">
        <v>0</v>
      </c>
      <c r="I68" s="166">
        <v>4</v>
      </c>
      <c r="J68" s="167">
        <v>7</v>
      </c>
      <c r="K68" s="166">
        <v>1</v>
      </c>
      <c r="L68" s="167">
        <v>14</v>
      </c>
      <c r="M68" s="166">
        <v>1</v>
      </c>
      <c r="N68" s="169">
        <v>1</v>
      </c>
      <c r="O68" s="39">
        <f>U68+Z68+AE68+AJ68</f>
        <v>10</v>
      </c>
      <c r="P68" s="48">
        <f t="shared" si="5"/>
        <v>5</v>
      </c>
      <c r="Q68" s="40">
        <f t="shared" si="20"/>
        <v>0</v>
      </c>
      <c r="R68" s="40">
        <f t="shared" si="20"/>
        <v>5</v>
      </c>
      <c r="S68" s="40">
        <f t="shared" si="20"/>
        <v>5</v>
      </c>
      <c r="T68" s="40">
        <f t="shared" si="20"/>
        <v>0</v>
      </c>
      <c r="U68" s="37">
        <f>SUM(V68:Y68)</f>
        <v>0</v>
      </c>
      <c r="V68" s="42">
        <v>0</v>
      </c>
      <c r="W68" s="162">
        <v>0</v>
      </c>
      <c r="X68" s="42">
        <v>0</v>
      </c>
      <c r="Y68" s="162">
        <v>0</v>
      </c>
      <c r="Z68" s="41">
        <f>SUM(AA68:AD68)</f>
        <v>7</v>
      </c>
      <c r="AA68" s="162">
        <v>0</v>
      </c>
      <c r="AB68" s="42">
        <v>4</v>
      </c>
      <c r="AC68" s="162">
        <v>3</v>
      </c>
      <c r="AD68" s="42">
        <v>0</v>
      </c>
      <c r="AE68" s="37">
        <f>SUM(AF68:AI68)</f>
        <v>2</v>
      </c>
      <c r="AF68" s="42">
        <v>0</v>
      </c>
      <c r="AG68" s="162">
        <v>0</v>
      </c>
      <c r="AH68" s="42">
        <v>2</v>
      </c>
      <c r="AI68" s="162">
        <v>0</v>
      </c>
      <c r="AJ68" s="41">
        <f>SUM(AK68:AN68)</f>
        <v>1</v>
      </c>
      <c r="AK68" s="162">
        <v>0</v>
      </c>
      <c r="AL68" s="42">
        <v>1</v>
      </c>
      <c r="AM68" s="162">
        <v>0</v>
      </c>
      <c r="AN68" s="163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</row>
    <row r="69" spans="1:72" s="34" customFormat="1" ht="13" x14ac:dyDescent="0.2">
      <c r="A69" s="27" t="s">
        <v>379</v>
      </c>
      <c r="B69" s="8">
        <f t="shared" si="12"/>
        <v>181</v>
      </c>
      <c r="C69" s="28">
        <f t="shared" si="12"/>
        <v>59713</v>
      </c>
      <c r="D69" s="29">
        <f t="shared" si="6"/>
        <v>470</v>
      </c>
      <c r="E69" s="28">
        <f t="shared" si="3"/>
        <v>144</v>
      </c>
      <c r="F69" s="28">
        <f t="shared" si="3"/>
        <v>7280</v>
      </c>
      <c r="G69" s="30">
        <f t="shared" ref="G69:N69" si="33">SUM(G70:G87)</f>
        <v>71</v>
      </c>
      <c r="H69" s="31">
        <f t="shared" si="33"/>
        <v>1233</v>
      </c>
      <c r="I69" s="30">
        <f t="shared" si="33"/>
        <v>73</v>
      </c>
      <c r="J69" s="31">
        <f t="shared" si="33"/>
        <v>6047</v>
      </c>
      <c r="K69" s="30">
        <f t="shared" si="33"/>
        <v>19</v>
      </c>
      <c r="L69" s="31">
        <f t="shared" si="33"/>
        <v>52384</v>
      </c>
      <c r="M69" s="30">
        <f t="shared" si="33"/>
        <v>18</v>
      </c>
      <c r="N69" s="31">
        <f t="shared" si="33"/>
        <v>49</v>
      </c>
      <c r="O69" s="31">
        <f>U69+Z69+AE69+AJ69</f>
        <v>470</v>
      </c>
      <c r="P69" s="40">
        <f t="shared" si="5"/>
        <v>347</v>
      </c>
      <c r="Q69" s="32">
        <f t="shared" si="20"/>
        <v>163</v>
      </c>
      <c r="R69" s="32">
        <f t="shared" si="20"/>
        <v>184</v>
      </c>
      <c r="S69" s="32">
        <f t="shared" si="20"/>
        <v>118</v>
      </c>
      <c r="T69" s="32">
        <f t="shared" si="20"/>
        <v>5</v>
      </c>
      <c r="U69" s="28">
        <f>SUM(V69:Y69)</f>
        <v>167</v>
      </c>
      <c r="V69" s="32">
        <f>SUM(V70:V87)</f>
        <v>144</v>
      </c>
      <c r="W69" s="28">
        <f>SUM(W70:W87)</f>
        <v>13</v>
      </c>
      <c r="X69" s="32">
        <f>SUM(X70:X87)</f>
        <v>8</v>
      </c>
      <c r="Y69" s="28">
        <f>SUM(Y70:Y87)</f>
        <v>2</v>
      </c>
      <c r="Z69" s="32">
        <f>SUM(AA69:AD69)</f>
        <v>170</v>
      </c>
      <c r="AA69" s="28">
        <f>SUM(AA70:AA87)</f>
        <v>13</v>
      </c>
      <c r="AB69" s="32">
        <f t="shared" ref="AB69:AD69" si="34">SUM(AB70:AB87)</f>
        <v>156</v>
      </c>
      <c r="AC69" s="28">
        <f t="shared" si="34"/>
        <v>1</v>
      </c>
      <c r="AD69" s="32">
        <f t="shared" si="34"/>
        <v>0</v>
      </c>
      <c r="AE69" s="28">
        <f>SUM(AF69:AI69)</f>
        <v>102</v>
      </c>
      <c r="AF69" s="32">
        <f>SUM(AF70:AF87)</f>
        <v>0</v>
      </c>
      <c r="AG69" s="28">
        <f t="shared" ref="AG69:AI69" si="35">SUM(AG70:AG87)</f>
        <v>0</v>
      </c>
      <c r="AH69" s="32">
        <f t="shared" si="35"/>
        <v>102</v>
      </c>
      <c r="AI69" s="28">
        <f t="shared" si="35"/>
        <v>0</v>
      </c>
      <c r="AJ69" s="32">
        <f>SUM(AK69:AN69)</f>
        <v>31</v>
      </c>
      <c r="AK69" s="28">
        <f>SUM(AK70:AK87)</f>
        <v>6</v>
      </c>
      <c r="AL69" s="32">
        <f>SUM(AL70:AL87)</f>
        <v>15</v>
      </c>
      <c r="AM69" s="28">
        <f>SUM(AM70:AM87)</f>
        <v>7</v>
      </c>
      <c r="AN69" s="33">
        <f>SUM(AN70:AN87)</f>
        <v>3</v>
      </c>
      <c r="AO69" s="34">
        <v>0</v>
      </c>
      <c r="AP69" s="34">
        <v>0</v>
      </c>
      <c r="AQ69" s="34">
        <v>0</v>
      </c>
      <c r="AR69" s="34">
        <v>0</v>
      </c>
      <c r="AS69" s="34">
        <v>0</v>
      </c>
      <c r="AT69" s="34">
        <v>0</v>
      </c>
      <c r="AU69" s="34">
        <v>0</v>
      </c>
      <c r="AV69" s="34">
        <v>0</v>
      </c>
      <c r="AW69" s="34">
        <v>0</v>
      </c>
      <c r="AX69" s="34">
        <v>0</v>
      </c>
      <c r="AY69" s="34">
        <v>0</v>
      </c>
      <c r="AZ69" s="34">
        <v>0</v>
      </c>
      <c r="BA69" s="34">
        <v>0</v>
      </c>
      <c r="BB69" s="34">
        <v>0</v>
      </c>
      <c r="BC69" s="34">
        <v>0</v>
      </c>
      <c r="BD69" s="34">
        <v>0</v>
      </c>
      <c r="BE69" s="34">
        <v>0</v>
      </c>
      <c r="BF69" s="34">
        <v>0</v>
      </c>
      <c r="BG69" s="34">
        <v>0</v>
      </c>
      <c r="BH69" s="34">
        <v>0</v>
      </c>
      <c r="BI69" s="34">
        <v>0</v>
      </c>
      <c r="BJ69" s="34">
        <v>0</v>
      </c>
      <c r="BK69" s="34">
        <v>0</v>
      </c>
      <c r="BL69" s="34">
        <v>0</v>
      </c>
      <c r="BM69" s="34">
        <v>0</v>
      </c>
      <c r="BN69" s="34">
        <v>0</v>
      </c>
      <c r="BO69" s="34">
        <v>0</v>
      </c>
      <c r="BP69" s="34">
        <v>0</v>
      </c>
      <c r="BQ69" s="34">
        <v>0</v>
      </c>
      <c r="BR69" s="34">
        <v>0</v>
      </c>
      <c r="BS69" s="34">
        <v>0</v>
      </c>
      <c r="BT69" s="34">
        <v>0</v>
      </c>
    </row>
    <row r="70" spans="1:72" s="34" customFormat="1" ht="14.25" customHeight="1" x14ac:dyDescent="0.2">
      <c r="A70" s="35" t="s">
        <v>365</v>
      </c>
      <c r="B70" s="36">
        <f t="shared" si="12"/>
        <v>0</v>
      </c>
      <c r="C70" s="37">
        <f t="shared" si="12"/>
        <v>0</v>
      </c>
      <c r="D70" s="38">
        <f t="shared" si="6"/>
        <v>0</v>
      </c>
      <c r="E70" s="37">
        <f t="shared" si="3"/>
        <v>0</v>
      </c>
      <c r="F70" s="37">
        <f t="shared" si="3"/>
        <v>0</v>
      </c>
      <c r="G70" s="166">
        <v>0</v>
      </c>
      <c r="H70" s="167">
        <v>0</v>
      </c>
      <c r="I70" s="166">
        <v>0</v>
      </c>
      <c r="J70" s="167">
        <v>0</v>
      </c>
      <c r="K70" s="166">
        <v>0</v>
      </c>
      <c r="L70" s="167">
        <v>0</v>
      </c>
      <c r="M70" s="166">
        <v>0</v>
      </c>
      <c r="N70" s="167">
        <v>0</v>
      </c>
      <c r="O70" s="39">
        <f>U70+Z70+AE70+AJ70</f>
        <v>0</v>
      </c>
      <c r="P70" s="40">
        <f t="shared" si="5"/>
        <v>0</v>
      </c>
      <c r="Q70" s="40">
        <f t="shared" si="20"/>
        <v>0</v>
      </c>
      <c r="R70" s="40">
        <f t="shared" si="20"/>
        <v>0</v>
      </c>
      <c r="S70" s="40">
        <f t="shared" si="20"/>
        <v>0</v>
      </c>
      <c r="T70" s="40">
        <f t="shared" si="20"/>
        <v>0</v>
      </c>
      <c r="U70" s="37">
        <f>SUM(V70:Y70)</f>
        <v>0</v>
      </c>
      <c r="V70" s="42">
        <v>0</v>
      </c>
      <c r="W70" s="162">
        <v>0</v>
      </c>
      <c r="X70" s="42">
        <v>0</v>
      </c>
      <c r="Y70" s="162">
        <v>0</v>
      </c>
      <c r="Z70" s="41">
        <f>SUM(AA70:AD70)</f>
        <v>0</v>
      </c>
      <c r="AA70" s="162">
        <v>0</v>
      </c>
      <c r="AB70" s="42">
        <v>0</v>
      </c>
      <c r="AC70" s="162">
        <v>0</v>
      </c>
      <c r="AD70" s="42">
        <v>0</v>
      </c>
      <c r="AE70" s="37">
        <f>SUM(AF70:AI70)</f>
        <v>0</v>
      </c>
      <c r="AF70" s="42">
        <v>0</v>
      </c>
      <c r="AG70" s="162">
        <v>0</v>
      </c>
      <c r="AH70" s="42">
        <v>0</v>
      </c>
      <c r="AI70" s="162">
        <v>0</v>
      </c>
      <c r="AJ70" s="41">
        <f>SUM(AK70:AN70)</f>
        <v>0</v>
      </c>
      <c r="AK70" s="162">
        <v>0</v>
      </c>
      <c r="AL70" s="42">
        <v>0</v>
      </c>
      <c r="AM70" s="162">
        <v>0</v>
      </c>
      <c r="AN70" s="163">
        <v>0</v>
      </c>
      <c r="AO70" s="34">
        <v>0</v>
      </c>
      <c r="AP70" s="34">
        <v>0</v>
      </c>
      <c r="AQ70" s="34">
        <v>0</v>
      </c>
      <c r="AR70" s="34">
        <v>0</v>
      </c>
      <c r="AS70" s="34">
        <v>0</v>
      </c>
      <c r="AT70" s="34">
        <v>0</v>
      </c>
      <c r="AU70" s="34">
        <v>0</v>
      </c>
      <c r="AV70" s="34">
        <v>0</v>
      </c>
      <c r="AW70" s="34">
        <v>0</v>
      </c>
      <c r="AX70" s="34">
        <v>0</v>
      </c>
      <c r="AY70" s="34">
        <v>0</v>
      </c>
      <c r="AZ70" s="34">
        <v>0</v>
      </c>
      <c r="BA70" s="34">
        <v>0</v>
      </c>
      <c r="BB70" s="34">
        <v>0</v>
      </c>
      <c r="BC70" s="34">
        <v>0</v>
      </c>
      <c r="BD70" s="34">
        <v>0</v>
      </c>
      <c r="BE70" s="34">
        <v>0</v>
      </c>
      <c r="BF70" s="34">
        <v>0</v>
      </c>
      <c r="BG70" s="34">
        <v>0</v>
      </c>
      <c r="BH70" s="34">
        <v>0</v>
      </c>
      <c r="BI70" s="34">
        <v>0</v>
      </c>
      <c r="BJ70" s="34">
        <v>0</v>
      </c>
      <c r="BK70" s="34">
        <v>0</v>
      </c>
      <c r="BL70" s="34">
        <v>0</v>
      </c>
      <c r="BM70" s="34">
        <v>0</v>
      </c>
      <c r="BN70" s="34">
        <v>0</v>
      </c>
      <c r="BO70" s="34">
        <v>0</v>
      </c>
      <c r="BP70" s="34">
        <v>0</v>
      </c>
      <c r="BQ70" s="34">
        <v>0</v>
      </c>
      <c r="BR70" s="34">
        <v>0</v>
      </c>
      <c r="BS70" s="34">
        <v>0</v>
      </c>
      <c r="BT70" s="34">
        <v>0</v>
      </c>
    </row>
    <row r="71" spans="1:72" ht="14.25" customHeight="1" x14ac:dyDescent="0.2">
      <c r="A71" s="43" t="s">
        <v>295</v>
      </c>
      <c r="B71" s="36">
        <f t="shared" si="12"/>
        <v>7</v>
      </c>
      <c r="C71" s="37">
        <f t="shared" si="12"/>
        <v>686</v>
      </c>
      <c r="D71" s="38">
        <f t="shared" si="6"/>
        <v>19</v>
      </c>
      <c r="E71" s="37">
        <f t="shared" si="3"/>
        <v>6</v>
      </c>
      <c r="F71" s="37">
        <f t="shared" si="3"/>
        <v>665</v>
      </c>
      <c r="G71" s="166">
        <v>4</v>
      </c>
      <c r="H71" s="167">
        <v>14</v>
      </c>
      <c r="I71" s="166">
        <v>2</v>
      </c>
      <c r="J71" s="167">
        <v>651</v>
      </c>
      <c r="K71" s="166">
        <v>0</v>
      </c>
      <c r="L71" s="167">
        <v>0</v>
      </c>
      <c r="M71" s="166">
        <v>1</v>
      </c>
      <c r="N71" s="167">
        <v>21</v>
      </c>
      <c r="O71" s="39">
        <f t="shared" ref="O71:O86" si="36">U71+Z71+AE71+AJ71</f>
        <v>19</v>
      </c>
      <c r="P71" s="40">
        <f t="shared" si="5"/>
        <v>19</v>
      </c>
      <c r="Q71" s="40">
        <f t="shared" si="20"/>
        <v>12</v>
      </c>
      <c r="R71" s="40">
        <f t="shared" si="20"/>
        <v>7</v>
      </c>
      <c r="S71" s="40">
        <f t="shared" si="20"/>
        <v>0</v>
      </c>
      <c r="T71" s="40">
        <f t="shared" si="20"/>
        <v>0</v>
      </c>
      <c r="U71" s="37">
        <f t="shared" ref="U71:U86" si="37">SUM(V71:Y71)</f>
        <v>15</v>
      </c>
      <c r="V71" s="42">
        <v>12</v>
      </c>
      <c r="W71" s="162">
        <v>3</v>
      </c>
      <c r="X71" s="42">
        <v>0</v>
      </c>
      <c r="Y71" s="162">
        <v>0</v>
      </c>
      <c r="Z71" s="41">
        <f t="shared" ref="Z71:Z86" si="38">SUM(AA71:AD71)</f>
        <v>4</v>
      </c>
      <c r="AA71" s="162">
        <v>0</v>
      </c>
      <c r="AB71" s="42">
        <v>4</v>
      </c>
      <c r="AC71" s="162">
        <v>0</v>
      </c>
      <c r="AD71" s="42">
        <v>0</v>
      </c>
      <c r="AE71" s="37">
        <f t="shared" ref="AE71:AE86" si="39">SUM(AF71:AI71)</f>
        <v>0</v>
      </c>
      <c r="AF71" s="42">
        <v>0</v>
      </c>
      <c r="AG71" s="162">
        <v>0</v>
      </c>
      <c r="AH71" s="42">
        <v>0</v>
      </c>
      <c r="AI71" s="162">
        <v>0</v>
      </c>
      <c r="AJ71" s="41">
        <f t="shared" ref="AJ71:AJ86" si="40">SUM(AK71:AN71)</f>
        <v>0</v>
      </c>
      <c r="AK71" s="162">
        <v>0</v>
      </c>
      <c r="AL71" s="42">
        <v>0</v>
      </c>
      <c r="AM71" s="162">
        <v>0</v>
      </c>
      <c r="AN71" s="163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</row>
    <row r="72" spans="1:72" ht="14.25" customHeight="1" x14ac:dyDescent="0.2">
      <c r="A72" s="36" t="s">
        <v>165</v>
      </c>
      <c r="B72" s="36">
        <f t="shared" si="12"/>
        <v>2</v>
      </c>
      <c r="C72" s="37">
        <f t="shared" si="12"/>
        <v>13</v>
      </c>
      <c r="D72" s="38">
        <f t="shared" si="6"/>
        <v>3</v>
      </c>
      <c r="E72" s="37">
        <f t="shared" ref="E72:F135" si="41">G72+I72</f>
        <v>2</v>
      </c>
      <c r="F72" s="37">
        <f t="shared" si="41"/>
        <v>13</v>
      </c>
      <c r="G72" s="166">
        <v>0</v>
      </c>
      <c r="H72" s="167">
        <v>0</v>
      </c>
      <c r="I72" s="166">
        <v>2</v>
      </c>
      <c r="J72" s="167">
        <v>13</v>
      </c>
      <c r="K72" s="166">
        <v>0</v>
      </c>
      <c r="L72" s="167">
        <v>0</v>
      </c>
      <c r="M72" s="166">
        <v>0</v>
      </c>
      <c r="N72" s="167">
        <v>0</v>
      </c>
      <c r="O72" s="39">
        <f t="shared" si="36"/>
        <v>3</v>
      </c>
      <c r="P72" s="40">
        <f t="shared" si="5"/>
        <v>3</v>
      </c>
      <c r="Q72" s="40">
        <f t="shared" si="20"/>
        <v>0</v>
      </c>
      <c r="R72" s="40">
        <f t="shared" si="20"/>
        <v>3</v>
      </c>
      <c r="S72" s="40">
        <f t="shared" si="20"/>
        <v>0</v>
      </c>
      <c r="T72" s="40">
        <f t="shared" si="20"/>
        <v>0</v>
      </c>
      <c r="U72" s="37">
        <f t="shared" si="37"/>
        <v>0</v>
      </c>
      <c r="V72" s="42">
        <v>0</v>
      </c>
      <c r="W72" s="162">
        <v>0</v>
      </c>
      <c r="X72" s="42">
        <v>0</v>
      </c>
      <c r="Y72" s="162">
        <v>0</v>
      </c>
      <c r="Z72" s="41">
        <f t="shared" si="38"/>
        <v>3</v>
      </c>
      <c r="AA72" s="162">
        <v>0</v>
      </c>
      <c r="AB72" s="42">
        <v>3</v>
      </c>
      <c r="AC72" s="162">
        <v>0</v>
      </c>
      <c r="AD72" s="42">
        <v>0</v>
      </c>
      <c r="AE72" s="37">
        <f t="shared" si="39"/>
        <v>0</v>
      </c>
      <c r="AF72" s="42">
        <v>0</v>
      </c>
      <c r="AG72" s="162">
        <v>0</v>
      </c>
      <c r="AH72" s="42">
        <v>0</v>
      </c>
      <c r="AI72" s="162">
        <v>0</v>
      </c>
      <c r="AJ72" s="41">
        <f t="shared" si="40"/>
        <v>0</v>
      </c>
      <c r="AK72" s="162">
        <v>0</v>
      </c>
      <c r="AL72" s="42">
        <v>0</v>
      </c>
      <c r="AM72" s="162">
        <v>0</v>
      </c>
      <c r="AN72" s="163">
        <v>0</v>
      </c>
      <c r="AO72" s="4">
        <v>0</v>
      </c>
      <c r="AP72" s="4">
        <v>0</v>
      </c>
      <c r="AQ72" s="4">
        <v>0</v>
      </c>
      <c r="AR72" s="4">
        <v>0</v>
      </c>
      <c r="AS72" s="4">
        <v>0</v>
      </c>
      <c r="AT72" s="4">
        <v>0</v>
      </c>
      <c r="AU72" s="4">
        <v>0</v>
      </c>
      <c r="AV72" s="4">
        <v>0</v>
      </c>
      <c r="AW72" s="4">
        <v>0</v>
      </c>
      <c r="AX72" s="4">
        <v>0</v>
      </c>
      <c r="AY72" s="4">
        <v>0</v>
      </c>
      <c r="AZ72" s="4">
        <v>0</v>
      </c>
      <c r="BA72" s="4">
        <v>0</v>
      </c>
      <c r="BB72" s="4">
        <v>0</v>
      </c>
      <c r="BC72" s="4">
        <v>0</v>
      </c>
      <c r="BD72" s="4">
        <v>0</v>
      </c>
      <c r="BE72" s="4">
        <v>0</v>
      </c>
      <c r="BF72" s="4">
        <v>0</v>
      </c>
      <c r="BG72" s="4">
        <v>0</v>
      </c>
      <c r="BH72" s="4">
        <v>0</v>
      </c>
      <c r="BI72" s="4">
        <v>0</v>
      </c>
      <c r="BJ72" s="4">
        <v>0</v>
      </c>
      <c r="BK72" s="4">
        <v>0</v>
      </c>
      <c r="BL72" s="4">
        <v>0</v>
      </c>
      <c r="BM72" s="4">
        <v>0</v>
      </c>
      <c r="BN72" s="4">
        <v>0</v>
      </c>
      <c r="BO72" s="4">
        <v>0</v>
      </c>
      <c r="BP72" s="4">
        <v>0</v>
      </c>
      <c r="BQ72" s="4">
        <v>0</v>
      </c>
      <c r="BR72" s="4">
        <v>0</v>
      </c>
      <c r="BS72" s="4">
        <v>0</v>
      </c>
      <c r="BT72" s="4">
        <v>0</v>
      </c>
    </row>
    <row r="73" spans="1:72" ht="14.25" customHeight="1" x14ac:dyDescent="0.2">
      <c r="A73" s="36" t="s">
        <v>294</v>
      </c>
      <c r="B73" s="36">
        <f t="shared" si="12"/>
        <v>2</v>
      </c>
      <c r="C73" s="37">
        <f t="shared" si="12"/>
        <v>9</v>
      </c>
      <c r="D73" s="38">
        <f t="shared" si="6"/>
        <v>4</v>
      </c>
      <c r="E73" s="37">
        <f t="shared" si="41"/>
        <v>2</v>
      </c>
      <c r="F73" s="37">
        <f t="shared" si="41"/>
        <v>9</v>
      </c>
      <c r="G73" s="166">
        <v>2</v>
      </c>
      <c r="H73" s="167">
        <v>9</v>
      </c>
      <c r="I73" s="166">
        <v>0</v>
      </c>
      <c r="J73" s="167">
        <v>0</v>
      </c>
      <c r="K73" s="166">
        <v>0</v>
      </c>
      <c r="L73" s="167">
        <v>0</v>
      </c>
      <c r="M73" s="166">
        <v>0</v>
      </c>
      <c r="N73" s="167">
        <v>0</v>
      </c>
      <c r="O73" s="39">
        <f t="shared" si="36"/>
        <v>4</v>
      </c>
      <c r="P73" s="40">
        <f t="shared" ref="P73:P136" si="42">SUM(Q73:R73)</f>
        <v>4</v>
      </c>
      <c r="Q73" s="40">
        <f t="shared" si="20"/>
        <v>4</v>
      </c>
      <c r="R73" s="40">
        <f t="shared" si="20"/>
        <v>0</v>
      </c>
      <c r="S73" s="40">
        <f t="shared" si="20"/>
        <v>0</v>
      </c>
      <c r="T73" s="40">
        <f t="shared" si="20"/>
        <v>0</v>
      </c>
      <c r="U73" s="37">
        <f t="shared" si="37"/>
        <v>4</v>
      </c>
      <c r="V73" s="42">
        <v>4</v>
      </c>
      <c r="W73" s="162">
        <v>0</v>
      </c>
      <c r="X73" s="42">
        <v>0</v>
      </c>
      <c r="Y73" s="162">
        <v>0</v>
      </c>
      <c r="Z73" s="41">
        <f t="shared" si="38"/>
        <v>0</v>
      </c>
      <c r="AA73" s="162">
        <v>0</v>
      </c>
      <c r="AB73" s="42">
        <v>0</v>
      </c>
      <c r="AC73" s="162">
        <v>0</v>
      </c>
      <c r="AD73" s="42">
        <v>0</v>
      </c>
      <c r="AE73" s="37">
        <f t="shared" si="39"/>
        <v>0</v>
      </c>
      <c r="AF73" s="42">
        <v>0</v>
      </c>
      <c r="AG73" s="162">
        <v>0</v>
      </c>
      <c r="AH73" s="42">
        <v>0</v>
      </c>
      <c r="AI73" s="162">
        <v>0</v>
      </c>
      <c r="AJ73" s="41">
        <f t="shared" si="40"/>
        <v>0</v>
      </c>
      <c r="AK73" s="162">
        <v>0</v>
      </c>
      <c r="AL73" s="42">
        <v>0</v>
      </c>
      <c r="AM73" s="162">
        <v>0</v>
      </c>
      <c r="AN73" s="163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</row>
    <row r="74" spans="1:72" ht="14.25" customHeight="1" x14ac:dyDescent="0.2">
      <c r="A74" s="43" t="s">
        <v>292</v>
      </c>
      <c r="B74" s="36">
        <f t="shared" si="12"/>
        <v>47</v>
      </c>
      <c r="C74" s="37">
        <f t="shared" si="12"/>
        <v>670</v>
      </c>
      <c r="D74" s="38">
        <f t="shared" ref="D74:D137" si="43">O74</f>
        <v>116</v>
      </c>
      <c r="E74" s="37">
        <f t="shared" si="41"/>
        <v>39</v>
      </c>
      <c r="F74" s="37">
        <f t="shared" si="41"/>
        <v>656</v>
      </c>
      <c r="G74" s="166">
        <v>23</v>
      </c>
      <c r="H74" s="167">
        <v>595</v>
      </c>
      <c r="I74" s="166">
        <v>16</v>
      </c>
      <c r="J74" s="167">
        <v>61</v>
      </c>
      <c r="K74" s="166">
        <v>4</v>
      </c>
      <c r="L74" s="167">
        <v>7</v>
      </c>
      <c r="M74" s="166">
        <v>4</v>
      </c>
      <c r="N74" s="167">
        <v>7</v>
      </c>
      <c r="O74" s="39">
        <f t="shared" si="36"/>
        <v>116</v>
      </c>
      <c r="P74" s="40">
        <f t="shared" si="42"/>
        <v>95</v>
      </c>
      <c r="Q74" s="40">
        <f t="shared" si="20"/>
        <v>42</v>
      </c>
      <c r="R74" s="40">
        <f t="shared" si="20"/>
        <v>53</v>
      </c>
      <c r="S74" s="40">
        <f t="shared" si="20"/>
        <v>18</v>
      </c>
      <c r="T74" s="40">
        <f t="shared" si="20"/>
        <v>3</v>
      </c>
      <c r="U74" s="37">
        <f t="shared" si="37"/>
        <v>54</v>
      </c>
      <c r="V74" s="42">
        <v>40</v>
      </c>
      <c r="W74" s="162">
        <v>6</v>
      </c>
      <c r="X74" s="42">
        <v>8</v>
      </c>
      <c r="Y74" s="162">
        <v>0</v>
      </c>
      <c r="Z74" s="41">
        <f t="shared" si="38"/>
        <v>43</v>
      </c>
      <c r="AA74" s="162">
        <v>2</v>
      </c>
      <c r="AB74" s="42">
        <v>41</v>
      </c>
      <c r="AC74" s="162">
        <v>0</v>
      </c>
      <c r="AD74" s="42">
        <v>0</v>
      </c>
      <c r="AE74" s="37">
        <f t="shared" si="39"/>
        <v>10</v>
      </c>
      <c r="AF74" s="42">
        <v>0</v>
      </c>
      <c r="AG74" s="162">
        <v>0</v>
      </c>
      <c r="AH74" s="42">
        <v>10</v>
      </c>
      <c r="AI74" s="162">
        <v>0</v>
      </c>
      <c r="AJ74" s="41">
        <f t="shared" si="40"/>
        <v>9</v>
      </c>
      <c r="AK74" s="162">
        <v>0</v>
      </c>
      <c r="AL74" s="42">
        <v>6</v>
      </c>
      <c r="AM74" s="162">
        <v>0</v>
      </c>
      <c r="AN74" s="163">
        <v>3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</row>
    <row r="75" spans="1:72" ht="14.25" customHeight="1" x14ac:dyDescent="0.2">
      <c r="A75" s="36" t="s">
        <v>291</v>
      </c>
      <c r="B75" s="36">
        <f t="shared" si="12"/>
        <v>4</v>
      </c>
      <c r="C75" s="37">
        <f t="shared" si="12"/>
        <v>4</v>
      </c>
      <c r="D75" s="38">
        <f t="shared" si="43"/>
        <v>9</v>
      </c>
      <c r="E75" s="37">
        <f t="shared" si="41"/>
        <v>0</v>
      </c>
      <c r="F75" s="37">
        <f t="shared" si="41"/>
        <v>0</v>
      </c>
      <c r="G75" s="166">
        <v>0</v>
      </c>
      <c r="H75" s="167">
        <v>0</v>
      </c>
      <c r="I75" s="166">
        <v>0</v>
      </c>
      <c r="J75" s="167">
        <v>0</v>
      </c>
      <c r="K75" s="166">
        <v>0</v>
      </c>
      <c r="L75" s="167">
        <v>0</v>
      </c>
      <c r="M75" s="166">
        <v>4</v>
      </c>
      <c r="N75" s="167">
        <v>4</v>
      </c>
      <c r="O75" s="39">
        <f t="shared" si="36"/>
        <v>9</v>
      </c>
      <c r="P75" s="40">
        <f t="shared" si="42"/>
        <v>4</v>
      </c>
      <c r="Q75" s="40">
        <f t="shared" si="20"/>
        <v>0</v>
      </c>
      <c r="R75" s="40">
        <f t="shared" si="20"/>
        <v>4</v>
      </c>
      <c r="S75" s="40">
        <f t="shared" si="20"/>
        <v>5</v>
      </c>
      <c r="T75" s="40">
        <f t="shared" si="20"/>
        <v>0</v>
      </c>
      <c r="U75" s="37">
        <f t="shared" si="37"/>
        <v>0</v>
      </c>
      <c r="V75" s="42">
        <v>0</v>
      </c>
      <c r="W75" s="162">
        <v>0</v>
      </c>
      <c r="X75" s="42">
        <v>0</v>
      </c>
      <c r="Y75" s="162">
        <v>0</v>
      </c>
      <c r="Z75" s="41">
        <f t="shared" si="38"/>
        <v>0</v>
      </c>
      <c r="AA75" s="162">
        <v>0</v>
      </c>
      <c r="AB75" s="42">
        <v>0</v>
      </c>
      <c r="AC75" s="162">
        <v>0</v>
      </c>
      <c r="AD75" s="42">
        <v>0</v>
      </c>
      <c r="AE75" s="37">
        <f t="shared" si="39"/>
        <v>0</v>
      </c>
      <c r="AF75" s="42">
        <v>0</v>
      </c>
      <c r="AG75" s="162">
        <v>0</v>
      </c>
      <c r="AH75" s="42">
        <v>0</v>
      </c>
      <c r="AI75" s="162">
        <v>0</v>
      </c>
      <c r="AJ75" s="41">
        <f t="shared" si="40"/>
        <v>9</v>
      </c>
      <c r="AK75" s="162">
        <v>0</v>
      </c>
      <c r="AL75" s="42">
        <v>4</v>
      </c>
      <c r="AM75" s="162">
        <v>5</v>
      </c>
      <c r="AN75" s="163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</row>
    <row r="76" spans="1:72" ht="14.25" customHeight="1" x14ac:dyDescent="0.2">
      <c r="A76" s="43" t="s">
        <v>290</v>
      </c>
      <c r="B76" s="36">
        <f t="shared" si="12"/>
        <v>12</v>
      </c>
      <c r="C76" s="37">
        <f t="shared" si="12"/>
        <v>3234</v>
      </c>
      <c r="D76" s="38">
        <f t="shared" si="43"/>
        <v>45</v>
      </c>
      <c r="E76" s="37">
        <f t="shared" si="41"/>
        <v>9</v>
      </c>
      <c r="F76" s="37">
        <f t="shared" si="41"/>
        <v>2733</v>
      </c>
      <c r="G76" s="166">
        <v>3</v>
      </c>
      <c r="H76" s="167">
        <v>8</v>
      </c>
      <c r="I76" s="166">
        <v>6</v>
      </c>
      <c r="J76" s="167">
        <v>2725</v>
      </c>
      <c r="K76" s="166">
        <v>1</v>
      </c>
      <c r="L76" s="167">
        <v>498</v>
      </c>
      <c r="M76" s="166">
        <v>2</v>
      </c>
      <c r="N76" s="167">
        <v>3</v>
      </c>
      <c r="O76" s="39">
        <f t="shared" si="36"/>
        <v>45</v>
      </c>
      <c r="P76" s="40">
        <f t="shared" si="42"/>
        <v>40</v>
      </c>
      <c r="Q76" s="40">
        <f t="shared" si="20"/>
        <v>16</v>
      </c>
      <c r="R76" s="40">
        <f t="shared" si="20"/>
        <v>24</v>
      </c>
      <c r="S76" s="40">
        <f t="shared" si="20"/>
        <v>5</v>
      </c>
      <c r="T76" s="40">
        <f t="shared" si="20"/>
        <v>0</v>
      </c>
      <c r="U76" s="37">
        <f t="shared" si="37"/>
        <v>6</v>
      </c>
      <c r="V76" s="42">
        <v>6</v>
      </c>
      <c r="W76" s="162">
        <v>0</v>
      </c>
      <c r="X76" s="42">
        <v>0</v>
      </c>
      <c r="Y76" s="162">
        <v>0</v>
      </c>
      <c r="Z76" s="41">
        <f t="shared" si="38"/>
        <v>31</v>
      </c>
      <c r="AA76" s="162">
        <v>7</v>
      </c>
      <c r="AB76" s="42">
        <v>24</v>
      </c>
      <c r="AC76" s="162">
        <v>0</v>
      </c>
      <c r="AD76" s="42">
        <v>0</v>
      </c>
      <c r="AE76" s="37">
        <f t="shared" si="39"/>
        <v>5</v>
      </c>
      <c r="AF76" s="42">
        <v>0</v>
      </c>
      <c r="AG76" s="162">
        <v>0</v>
      </c>
      <c r="AH76" s="42">
        <v>5</v>
      </c>
      <c r="AI76" s="162">
        <v>0</v>
      </c>
      <c r="AJ76" s="41">
        <f t="shared" si="40"/>
        <v>3</v>
      </c>
      <c r="AK76" s="162">
        <v>3</v>
      </c>
      <c r="AL76" s="42">
        <v>0</v>
      </c>
      <c r="AM76" s="162">
        <v>0</v>
      </c>
      <c r="AN76" s="163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</row>
    <row r="77" spans="1:72" ht="14.25" customHeight="1" x14ac:dyDescent="0.2">
      <c r="A77" s="36" t="s">
        <v>17</v>
      </c>
      <c r="B77" s="36">
        <f t="shared" si="12"/>
        <v>12</v>
      </c>
      <c r="C77" s="37">
        <f t="shared" si="12"/>
        <v>541</v>
      </c>
      <c r="D77" s="38">
        <f t="shared" si="43"/>
        <v>25</v>
      </c>
      <c r="E77" s="37">
        <f t="shared" si="41"/>
        <v>11</v>
      </c>
      <c r="F77" s="37">
        <f t="shared" si="41"/>
        <v>540</v>
      </c>
      <c r="G77" s="166">
        <v>6</v>
      </c>
      <c r="H77" s="167">
        <v>22</v>
      </c>
      <c r="I77" s="166">
        <v>5</v>
      </c>
      <c r="J77" s="167">
        <v>518</v>
      </c>
      <c r="K77" s="166">
        <v>1</v>
      </c>
      <c r="L77" s="167">
        <v>1</v>
      </c>
      <c r="M77" s="166">
        <v>0</v>
      </c>
      <c r="N77" s="167">
        <v>0</v>
      </c>
      <c r="O77" s="39">
        <f t="shared" si="36"/>
        <v>25</v>
      </c>
      <c r="P77" s="40">
        <f t="shared" si="42"/>
        <v>23</v>
      </c>
      <c r="Q77" s="40">
        <f t="shared" si="20"/>
        <v>12</v>
      </c>
      <c r="R77" s="40">
        <f t="shared" si="20"/>
        <v>11</v>
      </c>
      <c r="S77" s="40">
        <f t="shared" si="20"/>
        <v>2</v>
      </c>
      <c r="T77" s="40">
        <f t="shared" si="20"/>
        <v>0</v>
      </c>
      <c r="U77" s="37">
        <f t="shared" si="37"/>
        <v>12</v>
      </c>
      <c r="V77" s="42">
        <v>12</v>
      </c>
      <c r="W77" s="162">
        <v>0</v>
      </c>
      <c r="X77" s="42">
        <v>0</v>
      </c>
      <c r="Y77" s="162">
        <v>0</v>
      </c>
      <c r="Z77" s="41">
        <f t="shared" si="38"/>
        <v>11</v>
      </c>
      <c r="AA77" s="162">
        <v>0</v>
      </c>
      <c r="AB77" s="42">
        <v>11</v>
      </c>
      <c r="AC77" s="162">
        <v>0</v>
      </c>
      <c r="AD77" s="42">
        <v>0</v>
      </c>
      <c r="AE77" s="37">
        <f t="shared" si="39"/>
        <v>2</v>
      </c>
      <c r="AF77" s="42">
        <v>0</v>
      </c>
      <c r="AG77" s="162">
        <v>0</v>
      </c>
      <c r="AH77" s="42">
        <v>2</v>
      </c>
      <c r="AI77" s="162">
        <v>0</v>
      </c>
      <c r="AJ77" s="41">
        <f t="shared" si="40"/>
        <v>0</v>
      </c>
      <c r="AK77" s="162">
        <v>0</v>
      </c>
      <c r="AL77" s="42">
        <v>0</v>
      </c>
      <c r="AM77" s="162">
        <v>0</v>
      </c>
      <c r="AN77" s="163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</row>
    <row r="78" spans="1:72" ht="14.25" customHeight="1" x14ac:dyDescent="0.2">
      <c r="A78" s="43" t="s">
        <v>288</v>
      </c>
      <c r="B78" s="36">
        <f t="shared" si="12"/>
        <v>10</v>
      </c>
      <c r="C78" s="37">
        <f t="shared" si="12"/>
        <v>1104</v>
      </c>
      <c r="D78" s="38">
        <f t="shared" si="43"/>
        <v>32</v>
      </c>
      <c r="E78" s="37">
        <f t="shared" si="41"/>
        <v>9</v>
      </c>
      <c r="F78" s="37">
        <f t="shared" si="41"/>
        <v>1099</v>
      </c>
      <c r="G78" s="166">
        <v>1</v>
      </c>
      <c r="H78" s="167">
        <v>1</v>
      </c>
      <c r="I78" s="166">
        <v>8</v>
      </c>
      <c r="J78" s="167">
        <v>1098</v>
      </c>
      <c r="K78" s="166">
        <v>0</v>
      </c>
      <c r="L78" s="167">
        <v>0</v>
      </c>
      <c r="M78" s="166">
        <v>1</v>
      </c>
      <c r="N78" s="167">
        <v>5</v>
      </c>
      <c r="O78" s="39">
        <f t="shared" si="36"/>
        <v>32</v>
      </c>
      <c r="P78" s="40">
        <f t="shared" si="42"/>
        <v>32</v>
      </c>
      <c r="Q78" s="40">
        <f t="shared" si="20"/>
        <v>3</v>
      </c>
      <c r="R78" s="40">
        <f t="shared" si="20"/>
        <v>29</v>
      </c>
      <c r="S78" s="40">
        <f t="shared" si="20"/>
        <v>0</v>
      </c>
      <c r="T78" s="40">
        <f t="shared" si="20"/>
        <v>0</v>
      </c>
      <c r="U78" s="37">
        <f t="shared" si="37"/>
        <v>1</v>
      </c>
      <c r="V78" s="42">
        <v>1</v>
      </c>
      <c r="W78" s="162">
        <v>0</v>
      </c>
      <c r="X78" s="42">
        <v>0</v>
      </c>
      <c r="Y78" s="162">
        <v>0</v>
      </c>
      <c r="Z78" s="41">
        <f t="shared" si="38"/>
        <v>29</v>
      </c>
      <c r="AA78" s="162">
        <v>0</v>
      </c>
      <c r="AB78" s="42">
        <v>29</v>
      </c>
      <c r="AC78" s="162">
        <v>0</v>
      </c>
      <c r="AD78" s="42">
        <v>0</v>
      </c>
      <c r="AE78" s="37">
        <f t="shared" si="39"/>
        <v>0</v>
      </c>
      <c r="AF78" s="42">
        <v>0</v>
      </c>
      <c r="AG78" s="162">
        <v>0</v>
      </c>
      <c r="AH78" s="42">
        <v>0</v>
      </c>
      <c r="AI78" s="162">
        <v>0</v>
      </c>
      <c r="AJ78" s="41">
        <f t="shared" si="40"/>
        <v>2</v>
      </c>
      <c r="AK78" s="162">
        <v>2</v>
      </c>
      <c r="AL78" s="42">
        <v>0</v>
      </c>
      <c r="AM78" s="162">
        <v>0</v>
      </c>
      <c r="AN78" s="163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</row>
    <row r="79" spans="1:72" ht="14.25" customHeight="1" x14ac:dyDescent="0.2">
      <c r="A79" s="36" t="s">
        <v>287</v>
      </c>
      <c r="B79" s="36">
        <f t="shared" si="12"/>
        <v>8</v>
      </c>
      <c r="C79" s="37">
        <f t="shared" si="12"/>
        <v>50224</v>
      </c>
      <c r="D79" s="38">
        <f t="shared" si="43"/>
        <v>34</v>
      </c>
      <c r="E79" s="37">
        <f t="shared" si="41"/>
        <v>6</v>
      </c>
      <c r="F79" s="37">
        <f t="shared" si="41"/>
        <v>375</v>
      </c>
      <c r="G79" s="166">
        <v>2</v>
      </c>
      <c r="H79" s="167">
        <v>6</v>
      </c>
      <c r="I79" s="166">
        <v>4</v>
      </c>
      <c r="J79" s="167">
        <v>369</v>
      </c>
      <c r="K79" s="166">
        <v>1</v>
      </c>
      <c r="L79" s="167">
        <v>49848</v>
      </c>
      <c r="M79" s="166">
        <v>1</v>
      </c>
      <c r="N79" s="167">
        <v>1</v>
      </c>
      <c r="O79" s="39">
        <f t="shared" si="36"/>
        <v>34</v>
      </c>
      <c r="P79" s="40">
        <f t="shared" si="42"/>
        <v>12</v>
      </c>
      <c r="Q79" s="40">
        <f t="shared" si="20"/>
        <v>5</v>
      </c>
      <c r="R79" s="40">
        <f t="shared" si="20"/>
        <v>7</v>
      </c>
      <c r="S79" s="40">
        <f t="shared" si="20"/>
        <v>22</v>
      </c>
      <c r="T79" s="40">
        <f t="shared" si="20"/>
        <v>0</v>
      </c>
      <c r="U79" s="37">
        <f t="shared" si="37"/>
        <v>5</v>
      </c>
      <c r="V79" s="42">
        <v>5</v>
      </c>
      <c r="W79" s="162">
        <v>0</v>
      </c>
      <c r="X79" s="42">
        <v>0</v>
      </c>
      <c r="Y79" s="162">
        <v>0</v>
      </c>
      <c r="Z79" s="41">
        <f t="shared" si="38"/>
        <v>7</v>
      </c>
      <c r="AA79" s="162">
        <v>0</v>
      </c>
      <c r="AB79" s="42">
        <v>7</v>
      </c>
      <c r="AC79" s="162">
        <v>0</v>
      </c>
      <c r="AD79" s="42">
        <v>0</v>
      </c>
      <c r="AE79" s="37">
        <f t="shared" si="39"/>
        <v>22</v>
      </c>
      <c r="AF79" s="42">
        <v>0</v>
      </c>
      <c r="AG79" s="162">
        <v>0</v>
      </c>
      <c r="AH79" s="42">
        <v>22</v>
      </c>
      <c r="AI79" s="162">
        <v>0</v>
      </c>
      <c r="AJ79" s="41">
        <f t="shared" si="40"/>
        <v>0</v>
      </c>
      <c r="AK79" s="162">
        <v>0</v>
      </c>
      <c r="AL79" s="42">
        <v>0</v>
      </c>
      <c r="AM79" s="162">
        <v>0</v>
      </c>
      <c r="AN79" s="163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</row>
    <row r="80" spans="1:72" ht="14.25" customHeight="1" x14ac:dyDescent="0.2">
      <c r="A80" s="43" t="s">
        <v>166</v>
      </c>
      <c r="B80" s="36">
        <f t="shared" si="12"/>
        <v>15</v>
      </c>
      <c r="C80" s="37">
        <f t="shared" si="12"/>
        <v>22</v>
      </c>
      <c r="D80" s="38">
        <f t="shared" si="43"/>
        <v>43</v>
      </c>
      <c r="E80" s="37">
        <f t="shared" si="41"/>
        <v>12</v>
      </c>
      <c r="F80" s="37">
        <f t="shared" si="41"/>
        <v>15</v>
      </c>
      <c r="G80" s="166">
        <v>8</v>
      </c>
      <c r="H80" s="167">
        <v>8</v>
      </c>
      <c r="I80" s="166">
        <v>4</v>
      </c>
      <c r="J80" s="167">
        <v>7</v>
      </c>
      <c r="K80" s="166">
        <v>2</v>
      </c>
      <c r="L80" s="167">
        <v>6</v>
      </c>
      <c r="M80" s="166">
        <v>1</v>
      </c>
      <c r="N80" s="167">
        <v>1</v>
      </c>
      <c r="O80" s="39">
        <f t="shared" si="36"/>
        <v>43</v>
      </c>
      <c r="P80" s="40">
        <f t="shared" si="42"/>
        <v>31</v>
      </c>
      <c r="Q80" s="40">
        <f t="shared" si="20"/>
        <v>24</v>
      </c>
      <c r="R80" s="40">
        <f t="shared" si="20"/>
        <v>7</v>
      </c>
      <c r="S80" s="40">
        <f t="shared" si="20"/>
        <v>12</v>
      </c>
      <c r="T80" s="40">
        <f t="shared" si="20"/>
        <v>0</v>
      </c>
      <c r="U80" s="37">
        <f t="shared" si="37"/>
        <v>20</v>
      </c>
      <c r="V80" s="42">
        <v>20</v>
      </c>
      <c r="W80" s="162">
        <v>0</v>
      </c>
      <c r="X80" s="42">
        <v>0</v>
      </c>
      <c r="Y80" s="162">
        <v>0</v>
      </c>
      <c r="Z80" s="41">
        <f t="shared" si="38"/>
        <v>10</v>
      </c>
      <c r="AA80" s="162">
        <v>4</v>
      </c>
      <c r="AB80" s="42">
        <v>6</v>
      </c>
      <c r="AC80" s="162">
        <v>0</v>
      </c>
      <c r="AD80" s="42">
        <v>0</v>
      </c>
      <c r="AE80" s="37">
        <f t="shared" si="39"/>
        <v>12</v>
      </c>
      <c r="AF80" s="42">
        <v>0</v>
      </c>
      <c r="AG80" s="162">
        <v>0</v>
      </c>
      <c r="AH80" s="42">
        <v>12</v>
      </c>
      <c r="AI80" s="162">
        <v>0</v>
      </c>
      <c r="AJ80" s="41">
        <f t="shared" si="40"/>
        <v>1</v>
      </c>
      <c r="AK80" s="162">
        <v>0</v>
      </c>
      <c r="AL80" s="42">
        <v>1</v>
      </c>
      <c r="AM80" s="162">
        <v>0</v>
      </c>
      <c r="AN80" s="163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0</v>
      </c>
      <c r="BS80" s="4">
        <v>0</v>
      </c>
      <c r="BT80" s="4">
        <v>0</v>
      </c>
    </row>
    <row r="81" spans="1:72" ht="14.25" customHeight="1" x14ac:dyDescent="0.2">
      <c r="A81" s="36" t="s">
        <v>380</v>
      </c>
      <c r="B81" s="36">
        <f t="shared" si="12"/>
        <v>6</v>
      </c>
      <c r="C81" s="37">
        <f t="shared" si="12"/>
        <v>219</v>
      </c>
      <c r="D81" s="38">
        <f t="shared" si="43"/>
        <v>17</v>
      </c>
      <c r="E81" s="37">
        <f t="shared" si="41"/>
        <v>6</v>
      </c>
      <c r="F81" s="37">
        <f t="shared" si="41"/>
        <v>219</v>
      </c>
      <c r="G81" s="166">
        <v>4</v>
      </c>
      <c r="H81" s="167">
        <v>12</v>
      </c>
      <c r="I81" s="166">
        <v>2</v>
      </c>
      <c r="J81" s="167">
        <v>207</v>
      </c>
      <c r="K81" s="166">
        <v>0</v>
      </c>
      <c r="L81" s="167">
        <v>0</v>
      </c>
      <c r="M81" s="166">
        <v>0</v>
      </c>
      <c r="N81" s="167">
        <v>0</v>
      </c>
      <c r="O81" s="39">
        <f t="shared" si="36"/>
        <v>17</v>
      </c>
      <c r="P81" s="40">
        <f t="shared" si="42"/>
        <v>17</v>
      </c>
      <c r="Q81" s="40">
        <f t="shared" si="20"/>
        <v>12</v>
      </c>
      <c r="R81" s="40">
        <f t="shared" si="20"/>
        <v>5</v>
      </c>
      <c r="S81" s="40">
        <f t="shared" si="20"/>
        <v>0</v>
      </c>
      <c r="T81" s="40">
        <f t="shared" si="20"/>
        <v>0</v>
      </c>
      <c r="U81" s="37">
        <f t="shared" si="37"/>
        <v>12</v>
      </c>
      <c r="V81" s="42">
        <v>12</v>
      </c>
      <c r="W81" s="162">
        <v>0</v>
      </c>
      <c r="X81" s="42">
        <v>0</v>
      </c>
      <c r="Y81" s="162">
        <v>0</v>
      </c>
      <c r="Z81" s="41">
        <f t="shared" si="38"/>
        <v>5</v>
      </c>
      <c r="AA81" s="162">
        <v>0</v>
      </c>
      <c r="AB81" s="42">
        <v>5</v>
      </c>
      <c r="AC81" s="162">
        <v>0</v>
      </c>
      <c r="AD81" s="42">
        <v>0</v>
      </c>
      <c r="AE81" s="37">
        <f t="shared" si="39"/>
        <v>0</v>
      </c>
      <c r="AF81" s="42">
        <v>0</v>
      </c>
      <c r="AG81" s="162">
        <v>0</v>
      </c>
      <c r="AH81" s="42">
        <v>0</v>
      </c>
      <c r="AI81" s="162">
        <v>0</v>
      </c>
      <c r="AJ81" s="41">
        <f t="shared" si="40"/>
        <v>0</v>
      </c>
      <c r="AK81" s="162">
        <v>0</v>
      </c>
      <c r="AL81" s="42">
        <v>0</v>
      </c>
      <c r="AM81" s="162">
        <v>0</v>
      </c>
      <c r="AN81" s="163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</row>
    <row r="82" spans="1:72" ht="14.25" customHeight="1" x14ac:dyDescent="0.2">
      <c r="A82" s="43" t="s">
        <v>381</v>
      </c>
      <c r="B82" s="36">
        <f t="shared" si="12"/>
        <v>19</v>
      </c>
      <c r="C82" s="37">
        <f t="shared" si="12"/>
        <v>2013</v>
      </c>
      <c r="D82" s="38">
        <f t="shared" si="43"/>
        <v>36</v>
      </c>
      <c r="E82" s="37">
        <f t="shared" si="41"/>
        <v>15</v>
      </c>
      <c r="F82" s="37">
        <f t="shared" si="41"/>
        <v>28</v>
      </c>
      <c r="G82" s="166">
        <v>3</v>
      </c>
      <c r="H82" s="167">
        <v>10</v>
      </c>
      <c r="I82" s="166">
        <v>12</v>
      </c>
      <c r="J82" s="167">
        <v>18</v>
      </c>
      <c r="K82" s="166">
        <v>3</v>
      </c>
      <c r="L82" s="167">
        <v>1983</v>
      </c>
      <c r="M82" s="166">
        <v>1</v>
      </c>
      <c r="N82" s="167">
        <v>2</v>
      </c>
      <c r="O82" s="39">
        <f t="shared" si="36"/>
        <v>36</v>
      </c>
      <c r="P82" s="40">
        <f t="shared" si="42"/>
        <v>21</v>
      </c>
      <c r="Q82" s="40">
        <f t="shared" si="20"/>
        <v>5</v>
      </c>
      <c r="R82" s="40">
        <f t="shared" si="20"/>
        <v>16</v>
      </c>
      <c r="S82" s="40">
        <f t="shared" si="20"/>
        <v>15</v>
      </c>
      <c r="T82" s="40">
        <f t="shared" si="20"/>
        <v>0</v>
      </c>
      <c r="U82" s="37">
        <f t="shared" si="37"/>
        <v>5</v>
      </c>
      <c r="V82" s="42">
        <v>5</v>
      </c>
      <c r="W82" s="162">
        <v>0</v>
      </c>
      <c r="X82" s="42">
        <v>0</v>
      </c>
      <c r="Y82" s="162">
        <v>0</v>
      </c>
      <c r="Z82" s="41">
        <f t="shared" si="38"/>
        <v>12</v>
      </c>
      <c r="AA82" s="162">
        <v>0</v>
      </c>
      <c r="AB82" s="42">
        <v>12</v>
      </c>
      <c r="AC82" s="162">
        <v>0</v>
      </c>
      <c r="AD82" s="42">
        <v>0</v>
      </c>
      <c r="AE82" s="37">
        <f t="shared" si="39"/>
        <v>15</v>
      </c>
      <c r="AF82" s="42">
        <v>0</v>
      </c>
      <c r="AG82" s="162">
        <v>0</v>
      </c>
      <c r="AH82" s="42">
        <v>15</v>
      </c>
      <c r="AI82" s="162">
        <v>0</v>
      </c>
      <c r="AJ82" s="41">
        <f t="shared" si="40"/>
        <v>4</v>
      </c>
      <c r="AK82" s="162">
        <v>0</v>
      </c>
      <c r="AL82" s="42">
        <v>4</v>
      </c>
      <c r="AM82" s="162">
        <v>0</v>
      </c>
      <c r="AN82" s="163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</row>
    <row r="83" spans="1:72" ht="14.25" customHeight="1" x14ac:dyDescent="0.2">
      <c r="A83" s="36" t="s">
        <v>382</v>
      </c>
      <c r="B83" s="36">
        <f t="shared" si="12"/>
        <v>5</v>
      </c>
      <c r="C83" s="37">
        <f t="shared" si="12"/>
        <v>369</v>
      </c>
      <c r="D83" s="38">
        <f t="shared" si="43"/>
        <v>13</v>
      </c>
      <c r="E83" s="37">
        <f t="shared" si="41"/>
        <v>4</v>
      </c>
      <c r="F83" s="37">
        <f t="shared" si="41"/>
        <v>366</v>
      </c>
      <c r="G83" s="166">
        <v>2</v>
      </c>
      <c r="H83" s="167">
        <v>8</v>
      </c>
      <c r="I83" s="166">
        <v>2</v>
      </c>
      <c r="J83" s="167">
        <v>358</v>
      </c>
      <c r="K83" s="166">
        <v>0</v>
      </c>
      <c r="L83" s="167">
        <v>0</v>
      </c>
      <c r="M83" s="166">
        <v>1</v>
      </c>
      <c r="N83" s="167">
        <v>3</v>
      </c>
      <c r="O83" s="39">
        <f t="shared" si="36"/>
        <v>13</v>
      </c>
      <c r="P83" s="40">
        <f t="shared" si="42"/>
        <v>13</v>
      </c>
      <c r="Q83" s="40">
        <f t="shared" si="20"/>
        <v>7</v>
      </c>
      <c r="R83" s="40">
        <f t="shared" si="20"/>
        <v>6</v>
      </c>
      <c r="S83" s="40">
        <f t="shared" si="20"/>
        <v>0</v>
      </c>
      <c r="T83" s="40">
        <f t="shared" si="20"/>
        <v>0</v>
      </c>
      <c r="U83" s="37">
        <f t="shared" si="37"/>
        <v>6</v>
      </c>
      <c r="V83" s="42">
        <v>6</v>
      </c>
      <c r="W83" s="162">
        <v>0</v>
      </c>
      <c r="X83" s="42">
        <v>0</v>
      </c>
      <c r="Y83" s="162">
        <v>0</v>
      </c>
      <c r="Z83" s="41">
        <f t="shared" si="38"/>
        <v>6</v>
      </c>
      <c r="AA83" s="162">
        <v>0</v>
      </c>
      <c r="AB83" s="42">
        <v>6</v>
      </c>
      <c r="AC83" s="162">
        <v>0</v>
      </c>
      <c r="AD83" s="42">
        <v>0</v>
      </c>
      <c r="AE83" s="37">
        <f t="shared" si="39"/>
        <v>0</v>
      </c>
      <c r="AF83" s="42">
        <v>0</v>
      </c>
      <c r="AG83" s="162">
        <v>0</v>
      </c>
      <c r="AH83" s="42">
        <v>0</v>
      </c>
      <c r="AI83" s="162">
        <v>0</v>
      </c>
      <c r="AJ83" s="41">
        <f t="shared" si="40"/>
        <v>1</v>
      </c>
      <c r="AK83" s="162">
        <v>1</v>
      </c>
      <c r="AL83" s="42">
        <v>0</v>
      </c>
      <c r="AM83" s="162">
        <v>0</v>
      </c>
      <c r="AN83" s="163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</row>
    <row r="84" spans="1:72" ht="14.25" customHeight="1" x14ac:dyDescent="0.2">
      <c r="A84" s="43" t="s">
        <v>284</v>
      </c>
      <c r="B84" s="36">
        <f t="shared" si="12"/>
        <v>12</v>
      </c>
      <c r="C84" s="37">
        <f t="shared" si="12"/>
        <v>525</v>
      </c>
      <c r="D84" s="38">
        <f t="shared" si="43"/>
        <v>15</v>
      </c>
      <c r="E84" s="37">
        <f t="shared" si="41"/>
        <v>11</v>
      </c>
      <c r="F84" s="37">
        <f t="shared" si="41"/>
        <v>524</v>
      </c>
      <c r="G84" s="166">
        <v>9</v>
      </c>
      <c r="H84" s="167">
        <v>522</v>
      </c>
      <c r="I84" s="166">
        <v>2</v>
      </c>
      <c r="J84" s="167">
        <v>2</v>
      </c>
      <c r="K84" s="166">
        <v>0</v>
      </c>
      <c r="L84" s="167">
        <v>0</v>
      </c>
      <c r="M84" s="166">
        <v>1</v>
      </c>
      <c r="N84" s="167">
        <v>1</v>
      </c>
      <c r="O84" s="39">
        <f t="shared" si="36"/>
        <v>15</v>
      </c>
      <c r="P84" s="40">
        <f t="shared" si="42"/>
        <v>12</v>
      </c>
      <c r="Q84" s="40">
        <f t="shared" si="20"/>
        <v>10</v>
      </c>
      <c r="R84" s="40">
        <f t="shared" si="20"/>
        <v>2</v>
      </c>
      <c r="S84" s="40">
        <f t="shared" si="20"/>
        <v>1</v>
      </c>
      <c r="T84" s="40">
        <f t="shared" si="20"/>
        <v>2</v>
      </c>
      <c r="U84" s="37">
        <f t="shared" si="37"/>
        <v>13</v>
      </c>
      <c r="V84" s="42">
        <v>10</v>
      </c>
      <c r="W84" s="162">
        <v>1</v>
      </c>
      <c r="X84" s="42">
        <v>0</v>
      </c>
      <c r="Y84" s="162">
        <v>2</v>
      </c>
      <c r="Z84" s="41">
        <f t="shared" si="38"/>
        <v>1</v>
      </c>
      <c r="AA84" s="162">
        <v>0</v>
      </c>
      <c r="AB84" s="42">
        <v>1</v>
      </c>
      <c r="AC84" s="162">
        <v>0</v>
      </c>
      <c r="AD84" s="42">
        <v>0</v>
      </c>
      <c r="AE84" s="37">
        <f t="shared" si="39"/>
        <v>0</v>
      </c>
      <c r="AF84" s="42">
        <v>0</v>
      </c>
      <c r="AG84" s="162">
        <v>0</v>
      </c>
      <c r="AH84" s="42">
        <v>0</v>
      </c>
      <c r="AI84" s="162">
        <v>0</v>
      </c>
      <c r="AJ84" s="41">
        <f t="shared" si="40"/>
        <v>1</v>
      </c>
      <c r="AK84" s="162">
        <v>0</v>
      </c>
      <c r="AL84" s="42">
        <v>0</v>
      </c>
      <c r="AM84" s="162">
        <v>1</v>
      </c>
      <c r="AN84" s="163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</row>
    <row r="85" spans="1:72" ht="14.25" customHeight="1" x14ac:dyDescent="0.2">
      <c r="A85" s="36" t="s">
        <v>383</v>
      </c>
      <c r="B85" s="36">
        <f t="shared" ref="B85:C148" si="44">E85+K85+M85</f>
        <v>4</v>
      </c>
      <c r="C85" s="37">
        <f t="shared" si="44"/>
        <v>20</v>
      </c>
      <c r="D85" s="38">
        <f t="shared" si="43"/>
        <v>12</v>
      </c>
      <c r="E85" s="37">
        <f t="shared" si="41"/>
        <v>2</v>
      </c>
      <c r="F85" s="37">
        <f t="shared" si="41"/>
        <v>6</v>
      </c>
      <c r="G85" s="166">
        <v>0</v>
      </c>
      <c r="H85" s="167">
        <v>0</v>
      </c>
      <c r="I85" s="166">
        <v>2</v>
      </c>
      <c r="J85" s="167">
        <v>6</v>
      </c>
      <c r="K85" s="166">
        <v>1</v>
      </c>
      <c r="L85" s="167">
        <v>13</v>
      </c>
      <c r="M85" s="166">
        <v>1</v>
      </c>
      <c r="N85" s="167">
        <v>1</v>
      </c>
      <c r="O85" s="39">
        <f>U85+Z85+AE85+AJ85</f>
        <v>12</v>
      </c>
      <c r="P85" s="40">
        <f t="shared" si="42"/>
        <v>3</v>
      </c>
      <c r="Q85" s="40">
        <f t="shared" si="20"/>
        <v>0</v>
      </c>
      <c r="R85" s="40">
        <f t="shared" si="20"/>
        <v>3</v>
      </c>
      <c r="S85" s="40">
        <f t="shared" si="20"/>
        <v>9</v>
      </c>
      <c r="T85" s="40">
        <f t="shared" si="20"/>
        <v>0</v>
      </c>
      <c r="U85" s="37">
        <f t="shared" si="37"/>
        <v>0</v>
      </c>
      <c r="V85" s="42">
        <v>0</v>
      </c>
      <c r="W85" s="162">
        <v>0</v>
      </c>
      <c r="X85" s="42">
        <v>0</v>
      </c>
      <c r="Y85" s="162">
        <v>0</v>
      </c>
      <c r="Z85" s="41">
        <f t="shared" si="38"/>
        <v>3</v>
      </c>
      <c r="AA85" s="162">
        <v>0</v>
      </c>
      <c r="AB85" s="42">
        <v>3</v>
      </c>
      <c r="AC85" s="162">
        <v>0</v>
      </c>
      <c r="AD85" s="42">
        <v>0</v>
      </c>
      <c r="AE85" s="37">
        <f t="shared" si="39"/>
        <v>8</v>
      </c>
      <c r="AF85" s="42">
        <v>0</v>
      </c>
      <c r="AG85" s="162">
        <v>0</v>
      </c>
      <c r="AH85" s="42">
        <v>8</v>
      </c>
      <c r="AI85" s="162">
        <v>0</v>
      </c>
      <c r="AJ85" s="41">
        <f t="shared" si="40"/>
        <v>1</v>
      </c>
      <c r="AK85" s="162">
        <v>0</v>
      </c>
      <c r="AL85" s="42">
        <v>0</v>
      </c>
      <c r="AM85" s="162">
        <v>1</v>
      </c>
      <c r="AN85" s="163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0</v>
      </c>
      <c r="BF85" s="4">
        <v>0</v>
      </c>
      <c r="BG85" s="4">
        <v>0</v>
      </c>
      <c r="BH85" s="4">
        <v>0</v>
      </c>
      <c r="BI85" s="4">
        <v>0</v>
      </c>
      <c r="BJ85" s="4">
        <v>0</v>
      </c>
      <c r="BK85" s="4">
        <v>0</v>
      </c>
      <c r="BL85" s="4">
        <v>0</v>
      </c>
      <c r="BM85" s="4">
        <v>0</v>
      </c>
      <c r="BN85" s="4">
        <v>0</v>
      </c>
      <c r="BO85" s="4">
        <v>0</v>
      </c>
      <c r="BP85" s="4">
        <v>0</v>
      </c>
      <c r="BQ85" s="4">
        <v>0</v>
      </c>
      <c r="BR85" s="4">
        <v>0</v>
      </c>
      <c r="BS85" s="4">
        <v>0</v>
      </c>
      <c r="BT85" s="4">
        <v>0</v>
      </c>
    </row>
    <row r="86" spans="1:72" ht="14.25" customHeight="1" x14ac:dyDescent="0.2">
      <c r="A86" s="36" t="s">
        <v>167</v>
      </c>
      <c r="B86" s="36">
        <f t="shared" si="44"/>
        <v>3</v>
      </c>
      <c r="C86" s="37">
        <f t="shared" si="44"/>
        <v>8</v>
      </c>
      <c r="D86" s="38">
        <f t="shared" si="43"/>
        <v>2</v>
      </c>
      <c r="E86" s="37">
        <f t="shared" si="41"/>
        <v>3</v>
      </c>
      <c r="F86" s="37">
        <f t="shared" si="41"/>
        <v>8</v>
      </c>
      <c r="G86" s="166">
        <v>0</v>
      </c>
      <c r="H86" s="167">
        <v>0</v>
      </c>
      <c r="I86" s="166">
        <v>3</v>
      </c>
      <c r="J86" s="167">
        <v>8</v>
      </c>
      <c r="K86" s="166">
        <v>0</v>
      </c>
      <c r="L86" s="167">
        <v>0</v>
      </c>
      <c r="M86" s="166">
        <v>0</v>
      </c>
      <c r="N86" s="167">
        <v>0</v>
      </c>
      <c r="O86" s="39">
        <f t="shared" si="36"/>
        <v>2</v>
      </c>
      <c r="P86" s="40">
        <f t="shared" si="42"/>
        <v>1</v>
      </c>
      <c r="Q86" s="40">
        <f t="shared" si="20"/>
        <v>0</v>
      </c>
      <c r="R86" s="40">
        <f t="shared" si="20"/>
        <v>1</v>
      </c>
      <c r="S86" s="40">
        <f t="shared" si="20"/>
        <v>1</v>
      </c>
      <c r="T86" s="40">
        <f t="shared" si="20"/>
        <v>0</v>
      </c>
      <c r="U86" s="37">
        <f t="shared" si="37"/>
        <v>0</v>
      </c>
      <c r="V86" s="42">
        <v>0</v>
      </c>
      <c r="W86" s="162">
        <v>0</v>
      </c>
      <c r="X86" s="42">
        <v>0</v>
      </c>
      <c r="Y86" s="162">
        <v>0</v>
      </c>
      <c r="Z86" s="41">
        <f t="shared" si="38"/>
        <v>2</v>
      </c>
      <c r="AA86" s="162">
        <v>0</v>
      </c>
      <c r="AB86" s="42">
        <v>1</v>
      </c>
      <c r="AC86" s="162">
        <v>1</v>
      </c>
      <c r="AD86" s="42">
        <v>0</v>
      </c>
      <c r="AE86" s="37">
        <f t="shared" si="39"/>
        <v>0</v>
      </c>
      <c r="AF86" s="42">
        <v>0</v>
      </c>
      <c r="AG86" s="162">
        <v>0</v>
      </c>
      <c r="AH86" s="42">
        <v>0</v>
      </c>
      <c r="AI86" s="162">
        <v>0</v>
      </c>
      <c r="AJ86" s="41">
        <f t="shared" si="40"/>
        <v>0</v>
      </c>
      <c r="AK86" s="162">
        <v>0</v>
      </c>
      <c r="AL86" s="42">
        <v>0</v>
      </c>
      <c r="AM86" s="162">
        <v>0</v>
      </c>
      <c r="AN86" s="163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</row>
    <row r="87" spans="1:72" ht="14.25" customHeight="1" x14ac:dyDescent="0.2">
      <c r="A87" s="16" t="s">
        <v>168</v>
      </c>
      <c r="B87" s="36">
        <f t="shared" si="44"/>
        <v>13</v>
      </c>
      <c r="C87" s="37">
        <f t="shared" si="44"/>
        <v>52</v>
      </c>
      <c r="D87" s="38">
        <f t="shared" si="43"/>
        <v>45</v>
      </c>
      <c r="E87" s="45">
        <f t="shared" si="41"/>
        <v>7</v>
      </c>
      <c r="F87" s="45">
        <f t="shared" si="41"/>
        <v>24</v>
      </c>
      <c r="G87" s="168">
        <v>4</v>
      </c>
      <c r="H87" s="169">
        <v>18</v>
      </c>
      <c r="I87" s="168">
        <v>3</v>
      </c>
      <c r="J87" s="169">
        <v>6</v>
      </c>
      <c r="K87" s="168">
        <v>6</v>
      </c>
      <c r="L87" s="169">
        <v>28</v>
      </c>
      <c r="M87" s="168">
        <v>0</v>
      </c>
      <c r="N87" s="169">
        <v>0</v>
      </c>
      <c r="O87" s="47">
        <f>U87+Z87+AE87+AJ87</f>
        <v>45</v>
      </c>
      <c r="P87" s="40">
        <f t="shared" si="42"/>
        <v>17</v>
      </c>
      <c r="Q87" s="48">
        <f t="shared" si="20"/>
        <v>11</v>
      </c>
      <c r="R87" s="48">
        <f t="shared" si="20"/>
        <v>6</v>
      </c>
      <c r="S87" s="48">
        <f t="shared" si="20"/>
        <v>28</v>
      </c>
      <c r="T87" s="48">
        <f t="shared" si="20"/>
        <v>0</v>
      </c>
      <c r="U87" s="45">
        <f>SUM(V87:Y87)</f>
        <v>14</v>
      </c>
      <c r="V87" s="164">
        <v>11</v>
      </c>
      <c r="W87" s="165">
        <v>3</v>
      </c>
      <c r="X87" s="164">
        <v>0</v>
      </c>
      <c r="Y87" s="165">
        <v>0</v>
      </c>
      <c r="Z87" s="49">
        <f>SUM(AA87:AD87)</f>
        <v>3</v>
      </c>
      <c r="AA87" s="165">
        <v>0</v>
      </c>
      <c r="AB87" s="164">
        <v>3</v>
      </c>
      <c r="AC87" s="165">
        <v>0</v>
      </c>
      <c r="AD87" s="164">
        <v>0</v>
      </c>
      <c r="AE87" s="45">
        <f>SUM(AF87:AI87)</f>
        <v>28</v>
      </c>
      <c r="AF87" s="164">
        <v>0</v>
      </c>
      <c r="AG87" s="165">
        <v>0</v>
      </c>
      <c r="AH87" s="164">
        <v>28</v>
      </c>
      <c r="AI87" s="165">
        <v>0</v>
      </c>
      <c r="AJ87" s="49">
        <f>SUM(AK87:AN87)</f>
        <v>0</v>
      </c>
      <c r="AK87" s="165">
        <v>0</v>
      </c>
      <c r="AL87" s="164">
        <v>0</v>
      </c>
      <c r="AM87" s="165">
        <v>0</v>
      </c>
      <c r="AN87" s="170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0</v>
      </c>
    </row>
    <row r="88" spans="1:72" s="34" customFormat="1" ht="13" x14ac:dyDescent="0.2">
      <c r="A88" s="27" t="s">
        <v>384</v>
      </c>
      <c r="B88" s="8">
        <f>E88+K88+M88</f>
        <v>266</v>
      </c>
      <c r="C88" s="28">
        <f t="shared" si="44"/>
        <v>88323</v>
      </c>
      <c r="D88" s="29">
        <f t="shared" si="43"/>
        <v>790</v>
      </c>
      <c r="E88" s="28">
        <f t="shared" si="41"/>
        <v>200</v>
      </c>
      <c r="F88" s="28">
        <f t="shared" si="41"/>
        <v>66021</v>
      </c>
      <c r="G88" s="30">
        <f t="shared" ref="G88:N88" si="45">SUM(G89:G109)</f>
        <v>100</v>
      </c>
      <c r="H88" s="31">
        <f t="shared" si="45"/>
        <v>192</v>
      </c>
      <c r="I88" s="30">
        <f t="shared" si="45"/>
        <v>100</v>
      </c>
      <c r="J88" s="31">
        <f t="shared" si="45"/>
        <v>65829</v>
      </c>
      <c r="K88" s="30">
        <f t="shared" si="45"/>
        <v>29</v>
      </c>
      <c r="L88" s="31">
        <f t="shared" si="45"/>
        <v>10522</v>
      </c>
      <c r="M88" s="30">
        <f t="shared" si="45"/>
        <v>37</v>
      </c>
      <c r="N88" s="31">
        <f t="shared" si="45"/>
        <v>11780</v>
      </c>
      <c r="O88" s="31">
        <f>U88+Z88+AE88+AJ88</f>
        <v>790</v>
      </c>
      <c r="P88" s="32">
        <f t="shared" si="42"/>
        <v>573</v>
      </c>
      <c r="Q88" s="40">
        <f t="shared" si="20"/>
        <v>232</v>
      </c>
      <c r="R88" s="40">
        <f t="shared" si="20"/>
        <v>341</v>
      </c>
      <c r="S88" s="40">
        <f t="shared" si="20"/>
        <v>207</v>
      </c>
      <c r="T88" s="40">
        <f t="shared" si="20"/>
        <v>10</v>
      </c>
      <c r="U88" s="28">
        <f>SUM(V88:Y88)</f>
        <v>218</v>
      </c>
      <c r="V88" s="32">
        <f>SUM(V89:V109)</f>
        <v>190</v>
      </c>
      <c r="W88" s="28">
        <f>SUM(W89:W109)</f>
        <v>7</v>
      </c>
      <c r="X88" s="32">
        <f>SUM(X89:X109)</f>
        <v>18</v>
      </c>
      <c r="Y88" s="28">
        <f>SUM(Y89:Y109)</f>
        <v>3</v>
      </c>
      <c r="Z88" s="32">
        <f>SUM(AA88:AD88)</f>
        <v>414</v>
      </c>
      <c r="AA88" s="28">
        <f>SUM(AA89:AA109)</f>
        <v>32</v>
      </c>
      <c r="AB88" s="32">
        <f>SUM(AB89:AB109)</f>
        <v>318</v>
      </c>
      <c r="AC88" s="28">
        <f>SUM(AC89:AC109)</f>
        <v>62</v>
      </c>
      <c r="AD88" s="32">
        <f>SUM(AD89:AD109)</f>
        <v>2</v>
      </c>
      <c r="AE88" s="28">
        <f>SUM(AF88:AI88)</f>
        <v>122</v>
      </c>
      <c r="AF88" s="32">
        <f>SUM(AF89:AF109)</f>
        <v>1</v>
      </c>
      <c r="AG88" s="28">
        <f>SUM(AG89:AG109)</f>
        <v>0</v>
      </c>
      <c r="AH88" s="32">
        <f>SUM(AH89:AH109)</f>
        <v>121</v>
      </c>
      <c r="AI88" s="28">
        <f>SUM(AI89:AI109)</f>
        <v>0</v>
      </c>
      <c r="AJ88" s="32">
        <f>SUM(AK88:AN88)</f>
        <v>36</v>
      </c>
      <c r="AK88" s="28">
        <f>SUM(AK89:AK109)</f>
        <v>9</v>
      </c>
      <c r="AL88" s="32">
        <f>SUM(AL89:AL109)</f>
        <v>16</v>
      </c>
      <c r="AM88" s="28">
        <f>SUM(AM89:AM109)</f>
        <v>6</v>
      </c>
      <c r="AN88" s="33">
        <f>SUM(AN89:AN109)</f>
        <v>5</v>
      </c>
      <c r="AO88" s="34">
        <v>0</v>
      </c>
      <c r="AP88" s="34">
        <v>0</v>
      </c>
      <c r="AQ88" s="34">
        <v>0</v>
      </c>
      <c r="AR88" s="34">
        <v>0</v>
      </c>
      <c r="AS88" s="34">
        <v>0</v>
      </c>
      <c r="AT88" s="34">
        <v>0</v>
      </c>
      <c r="AU88" s="34">
        <v>0</v>
      </c>
      <c r="AV88" s="34">
        <v>0</v>
      </c>
      <c r="AW88" s="34">
        <v>0</v>
      </c>
      <c r="AX88" s="34">
        <v>0</v>
      </c>
      <c r="AY88" s="34">
        <v>0</v>
      </c>
      <c r="AZ88" s="34">
        <v>0</v>
      </c>
      <c r="BA88" s="34">
        <v>0</v>
      </c>
      <c r="BB88" s="34">
        <v>0</v>
      </c>
      <c r="BC88" s="34">
        <v>0</v>
      </c>
      <c r="BD88" s="34">
        <v>0</v>
      </c>
      <c r="BE88" s="34">
        <v>0</v>
      </c>
      <c r="BF88" s="34">
        <v>0</v>
      </c>
      <c r="BG88" s="34">
        <v>0</v>
      </c>
      <c r="BH88" s="34">
        <v>0</v>
      </c>
      <c r="BI88" s="34">
        <v>0</v>
      </c>
      <c r="BJ88" s="34">
        <v>0</v>
      </c>
      <c r="BK88" s="34">
        <v>0</v>
      </c>
      <c r="BL88" s="34">
        <v>0</v>
      </c>
      <c r="BM88" s="34">
        <v>0</v>
      </c>
      <c r="BN88" s="34">
        <v>0</v>
      </c>
      <c r="BO88" s="34">
        <v>0</v>
      </c>
      <c r="BP88" s="34">
        <v>0</v>
      </c>
      <c r="BQ88" s="34">
        <v>0</v>
      </c>
      <c r="BR88" s="34">
        <v>0</v>
      </c>
      <c r="BS88" s="34">
        <v>0</v>
      </c>
      <c r="BT88" s="34">
        <v>0</v>
      </c>
    </row>
    <row r="89" spans="1:72" ht="14.25" customHeight="1" x14ac:dyDescent="0.2">
      <c r="A89" s="35" t="s">
        <v>365</v>
      </c>
      <c r="B89" s="36">
        <f t="shared" si="44"/>
        <v>0</v>
      </c>
      <c r="C89" s="37">
        <f t="shared" si="44"/>
        <v>0</v>
      </c>
      <c r="D89" s="38">
        <f t="shared" si="43"/>
        <v>0</v>
      </c>
      <c r="E89" s="37">
        <f t="shared" si="41"/>
        <v>0</v>
      </c>
      <c r="F89" s="37">
        <f t="shared" si="41"/>
        <v>0</v>
      </c>
      <c r="G89" s="166">
        <v>0</v>
      </c>
      <c r="H89" s="167">
        <v>0</v>
      </c>
      <c r="I89" s="166">
        <v>0</v>
      </c>
      <c r="J89" s="167">
        <v>0</v>
      </c>
      <c r="K89" s="166">
        <v>0</v>
      </c>
      <c r="L89" s="167">
        <v>0</v>
      </c>
      <c r="M89" s="166">
        <v>0</v>
      </c>
      <c r="N89" s="167">
        <v>0</v>
      </c>
      <c r="O89" s="39">
        <f>U89+Z89+AE89+AJ89</f>
        <v>0</v>
      </c>
      <c r="P89" s="40">
        <f t="shared" si="42"/>
        <v>0</v>
      </c>
      <c r="Q89" s="40">
        <f t="shared" si="20"/>
        <v>0</v>
      </c>
      <c r="R89" s="40">
        <f t="shared" si="20"/>
        <v>0</v>
      </c>
      <c r="S89" s="40">
        <f t="shared" si="20"/>
        <v>0</v>
      </c>
      <c r="T89" s="40">
        <f t="shared" si="20"/>
        <v>0</v>
      </c>
      <c r="U89" s="37">
        <f>SUM(V89:Y89)</f>
        <v>0</v>
      </c>
      <c r="V89" s="42">
        <v>0</v>
      </c>
      <c r="W89" s="162">
        <v>0</v>
      </c>
      <c r="X89" s="42">
        <v>0</v>
      </c>
      <c r="Y89" s="162">
        <v>0</v>
      </c>
      <c r="Z89" s="41">
        <f>SUM(AA89:AD89)</f>
        <v>0</v>
      </c>
      <c r="AA89" s="162">
        <v>0</v>
      </c>
      <c r="AB89" s="42">
        <v>0</v>
      </c>
      <c r="AC89" s="162">
        <v>0</v>
      </c>
      <c r="AD89" s="42">
        <v>0</v>
      </c>
      <c r="AE89" s="37">
        <f>SUM(AF89:AI89)</f>
        <v>0</v>
      </c>
      <c r="AF89" s="42">
        <v>0</v>
      </c>
      <c r="AG89" s="162">
        <v>0</v>
      </c>
      <c r="AH89" s="42">
        <v>0</v>
      </c>
      <c r="AI89" s="162">
        <v>0</v>
      </c>
      <c r="AJ89" s="41">
        <f>SUM(AK89:AN89)</f>
        <v>0</v>
      </c>
      <c r="AK89" s="162">
        <v>0</v>
      </c>
      <c r="AL89" s="42">
        <v>0</v>
      </c>
      <c r="AM89" s="162">
        <v>0</v>
      </c>
      <c r="AN89" s="163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0</v>
      </c>
      <c r="BL89" s="4">
        <v>0</v>
      </c>
      <c r="BM89" s="4">
        <v>0</v>
      </c>
      <c r="BN89" s="4">
        <v>0</v>
      </c>
      <c r="BO89" s="4">
        <v>0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</row>
    <row r="90" spans="1:72" ht="14.25" customHeight="1" x14ac:dyDescent="0.2">
      <c r="A90" s="43" t="s">
        <v>277</v>
      </c>
      <c r="B90" s="36">
        <f t="shared" si="44"/>
        <v>33</v>
      </c>
      <c r="C90" s="37">
        <f t="shared" si="44"/>
        <v>104</v>
      </c>
      <c r="D90" s="38">
        <f t="shared" si="43"/>
        <v>76</v>
      </c>
      <c r="E90" s="37">
        <f t="shared" si="41"/>
        <v>26</v>
      </c>
      <c r="F90" s="37">
        <f t="shared" si="41"/>
        <v>77</v>
      </c>
      <c r="G90" s="166">
        <v>12</v>
      </c>
      <c r="H90" s="167">
        <v>19</v>
      </c>
      <c r="I90" s="166">
        <v>14</v>
      </c>
      <c r="J90" s="167">
        <v>58</v>
      </c>
      <c r="K90" s="166">
        <v>6</v>
      </c>
      <c r="L90" s="167">
        <v>26</v>
      </c>
      <c r="M90" s="166">
        <v>1</v>
      </c>
      <c r="N90" s="167">
        <v>1</v>
      </c>
      <c r="O90" s="39">
        <f t="shared" ref="O90:O107" si="46">U90+Z90+AE90+AJ90</f>
        <v>76</v>
      </c>
      <c r="P90" s="40">
        <f t="shared" si="42"/>
        <v>48</v>
      </c>
      <c r="Q90" s="40">
        <f t="shared" si="20"/>
        <v>20</v>
      </c>
      <c r="R90" s="40">
        <f t="shared" si="20"/>
        <v>28</v>
      </c>
      <c r="S90" s="40">
        <f t="shared" si="20"/>
        <v>28</v>
      </c>
      <c r="T90" s="40">
        <f t="shared" si="20"/>
        <v>0</v>
      </c>
      <c r="U90" s="37">
        <f t="shared" ref="U90:U108" si="47">SUM(V90:Y90)</f>
        <v>24</v>
      </c>
      <c r="V90" s="42">
        <v>19</v>
      </c>
      <c r="W90" s="162">
        <v>0</v>
      </c>
      <c r="X90" s="42">
        <v>5</v>
      </c>
      <c r="Y90" s="162">
        <v>0</v>
      </c>
      <c r="Z90" s="41">
        <f t="shared" ref="Z90:Z108" si="48">SUM(AA90:AD90)</f>
        <v>27</v>
      </c>
      <c r="AA90" s="162">
        <v>1</v>
      </c>
      <c r="AB90" s="42">
        <v>26</v>
      </c>
      <c r="AC90" s="162">
        <v>0</v>
      </c>
      <c r="AD90" s="42">
        <v>0</v>
      </c>
      <c r="AE90" s="37">
        <f t="shared" ref="AE90:AE108" si="49">SUM(AF90:AI90)</f>
        <v>23</v>
      </c>
      <c r="AF90" s="42">
        <v>0</v>
      </c>
      <c r="AG90" s="162">
        <v>0</v>
      </c>
      <c r="AH90" s="42">
        <v>23</v>
      </c>
      <c r="AI90" s="162">
        <v>0</v>
      </c>
      <c r="AJ90" s="41">
        <f t="shared" ref="AJ90:AJ103" si="50">SUM(AK90:AN90)</f>
        <v>2</v>
      </c>
      <c r="AK90" s="162">
        <v>0</v>
      </c>
      <c r="AL90" s="42">
        <v>2</v>
      </c>
      <c r="AM90" s="162">
        <v>0</v>
      </c>
      <c r="AN90" s="163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</row>
    <row r="91" spans="1:72" ht="14.25" customHeight="1" x14ac:dyDescent="0.2">
      <c r="A91" s="36" t="s">
        <v>276</v>
      </c>
      <c r="B91" s="36">
        <f t="shared" si="44"/>
        <v>4</v>
      </c>
      <c r="C91" s="37">
        <f t="shared" si="44"/>
        <v>7</v>
      </c>
      <c r="D91" s="38">
        <f t="shared" si="43"/>
        <v>8</v>
      </c>
      <c r="E91" s="37">
        <f t="shared" si="41"/>
        <v>4</v>
      </c>
      <c r="F91" s="37">
        <f t="shared" si="41"/>
        <v>7</v>
      </c>
      <c r="G91" s="166">
        <v>3</v>
      </c>
      <c r="H91" s="167">
        <v>5</v>
      </c>
      <c r="I91" s="166">
        <v>1</v>
      </c>
      <c r="J91" s="167">
        <v>2</v>
      </c>
      <c r="K91" s="166">
        <v>0</v>
      </c>
      <c r="L91" s="167">
        <v>0</v>
      </c>
      <c r="M91" s="166">
        <v>0</v>
      </c>
      <c r="N91" s="167">
        <v>0</v>
      </c>
      <c r="O91" s="39">
        <f t="shared" si="46"/>
        <v>8</v>
      </c>
      <c r="P91" s="40">
        <f t="shared" si="42"/>
        <v>8</v>
      </c>
      <c r="Q91" s="40">
        <f t="shared" si="20"/>
        <v>6</v>
      </c>
      <c r="R91" s="40">
        <f t="shared" si="20"/>
        <v>2</v>
      </c>
      <c r="S91" s="40">
        <f t="shared" si="20"/>
        <v>0</v>
      </c>
      <c r="T91" s="40">
        <f t="shared" si="20"/>
        <v>0</v>
      </c>
      <c r="U91" s="37">
        <f t="shared" si="47"/>
        <v>6</v>
      </c>
      <c r="V91" s="42">
        <v>6</v>
      </c>
      <c r="W91" s="162">
        <v>0</v>
      </c>
      <c r="X91" s="42">
        <v>0</v>
      </c>
      <c r="Y91" s="162">
        <v>0</v>
      </c>
      <c r="Z91" s="41">
        <f t="shared" si="48"/>
        <v>2</v>
      </c>
      <c r="AA91" s="162">
        <v>0</v>
      </c>
      <c r="AB91" s="42">
        <v>2</v>
      </c>
      <c r="AC91" s="162">
        <v>0</v>
      </c>
      <c r="AD91" s="42">
        <v>0</v>
      </c>
      <c r="AE91" s="37">
        <f t="shared" si="49"/>
        <v>0</v>
      </c>
      <c r="AF91" s="42">
        <v>0</v>
      </c>
      <c r="AG91" s="162">
        <v>0</v>
      </c>
      <c r="AH91" s="42">
        <v>0</v>
      </c>
      <c r="AI91" s="162">
        <v>0</v>
      </c>
      <c r="AJ91" s="41">
        <f t="shared" si="50"/>
        <v>0</v>
      </c>
      <c r="AK91" s="162">
        <v>0</v>
      </c>
      <c r="AL91" s="42">
        <v>0</v>
      </c>
      <c r="AM91" s="162">
        <v>0</v>
      </c>
      <c r="AN91" s="163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</row>
    <row r="92" spans="1:72" ht="14.25" customHeight="1" x14ac:dyDescent="0.2">
      <c r="A92" s="36" t="s">
        <v>275</v>
      </c>
      <c r="B92" s="36">
        <f t="shared" si="44"/>
        <v>9</v>
      </c>
      <c r="C92" s="37">
        <f t="shared" si="44"/>
        <v>2024</v>
      </c>
      <c r="D92" s="38">
        <f t="shared" si="43"/>
        <v>30</v>
      </c>
      <c r="E92" s="37">
        <f t="shared" si="41"/>
        <v>6</v>
      </c>
      <c r="F92" s="37">
        <f t="shared" si="41"/>
        <v>2014</v>
      </c>
      <c r="G92" s="166">
        <v>2</v>
      </c>
      <c r="H92" s="167">
        <v>4</v>
      </c>
      <c r="I92" s="166">
        <v>4</v>
      </c>
      <c r="J92" s="167">
        <v>2010</v>
      </c>
      <c r="K92" s="166">
        <v>2</v>
      </c>
      <c r="L92" s="167">
        <v>7</v>
      </c>
      <c r="M92" s="166">
        <v>1</v>
      </c>
      <c r="N92" s="167">
        <v>3</v>
      </c>
      <c r="O92" s="39">
        <f t="shared" si="46"/>
        <v>30</v>
      </c>
      <c r="P92" s="40">
        <f t="shared" si="42"/>
        <v>28</v>
      </c>
      <c r="Q92" s="40">
        <f t="shared" si="20"/>
        <v>16</v>
      </c>
      <c r="R92" s="40">
        <f t="shared" si="20"/>
        <v>12</v>
      </c>
      <c r="S92" s="40">
        <f t="shared" si="20"/>
        <v>2</v>
      </c>
      <c r="T92" s="40">
        <f t="shared" si="20"/>
        <v>0</v>
      </c>
      <c r="U92" s="37">
        <f t="shared" si="47"/>
        <v>4</v>
      </c>
      <c r="V92" s="42">
        <v>4</v>
      </c>
      <c r="W92" s="162">
        <v>0</v>
      </c>
      <c r="X92" s="42">
        <v>0</v>
      </c>
      <c r="Y92" s="162">
        <v>0</v>
      </c>
      <c r="Z92" s="41">
        <f t="shared" si="48"/>
        <v>24</v>
      </c>
      <c r="AA92" s="162">
        <v>12</v>
      </c>
      <c r="AB92" s="42">
        <v>12</v>
      </c>
      <c r="AC92" s="162">
        <v>0</v>
      </c>
      <c r="AD92" s="42">
        <v>0</v>
      </c>
      <c r="AE92" s="37">
        <f t="shared" si="49"/>
        <v>2</v>
      </c>
      <c r="AF92" s="42">
        <v>0</v>
      </c>
      <c r="AG92" s="162">
        <v>0</v>
      </c>
      <c r="AH92" s="42">
        <v>2</v>
      </c>
      <c r="AI92" s="162">
        <v>0</v>
      </c>
      <c r="AJ92" s="41">
        <f t="shared" si="50"/>
        <v>0</v>
      </c>
      <c r="AK92" s="162">
        <v>0</v>
      </c>
      <c r="AL92" s="42">
        <v>0</v>
      </c>
      <c r="AM92" s="162">
        <v>0</v>
      </c>
      <c r="AN92" s="163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</row>
    <row r="93" spans="1:72" ht="14.25" customHeight="1" x14ac:dyDescent="0.2">
      <c r="A93" s="43" t="s">
        <v>279</v>
      </c>
      <c r="B93" s="36">
        <f t="shared" si="44"/>
        <v>24</v>
      </c>
      <c r="C93" s="37">
        <f t="shared" si="44"/>
        <v>17842</v>
      </c>
      <c r="D93" s="38">
        <f t="shared" si="43"/>
        <v>116</v>
      </c>
      <c r="E93" s="37">
        <f t="shared" si="41"/>
        <v>21</v>
      </c>
      <c r="F93" s="37">
        <f t="shared" si="41"/>
        <v>17839</v>
      </c>
      <c r="G93" s="166">
        <v>10</v>
      </c>
      <c r="H93" s="167">
        <v>16</v>
      </c>
      <c r="I93" s="166">
        <v>11</v>
      </c>
      <c r="J93" s="167">
        <v>17823</v>
      </c>
      <c r="K93" s="166">
        <v>2</v>
      </c>
      <c r="L93" s="167">
        <v>2</v>
      </c>
      <c r="M93" s="166">
        <v>1</v>
      </c>
      <c r="N93" s="167">
        <v>1</v>
      </c>
      <c r="O93" s="39">
        <f t="shared" si="46"/>
        <v>116</v>
      </c>
      <c r="P93" s="40">
        <f t="shared" si="42"/>
        <v>77</v>
      </c>
      <c r="Q93" s="40">
        <f t="shared" si="20"/>
        <v>39</v>
      </c>
      <c r="R93" s="40">
        <f t="shared" si="20"/>
        <v>38</v>
      </c>
      <c r="S93" s="40">
        <f t="shared" si="20"/>
        <v>37</v>
      </c>
      <c r="T93" s="40">
        <f t="shared" si="20"/>
        <v>2</v>
      </c>
      <c r="U93" s="37">
        <f t="shared" si="47"/>
        <v>22</v>
      </c>
      <c r="V93" s="42">
        <v>22</v>
      </c>
      <c r="W93" s="162">
        <v>0</v>
      </c>
      <c r="X93" s="42">
        <v>0</v>
      </c>
      <c r="Y93" s="162">
        <v>0</v>
      </c>
      <c r="Z93" s="41">
        <f t="shared" si="48"/>
        <v>90</v>
      </c>
      <c r="AA93" s="162">
        <v>17</v>
      </c>
      <c r="AB93" s="42">
        <v>37</v>
      </c>
      <c r="AC93" s="162">
        <v>34</v>
      </c>
      <c r="AD93" s="42">
        <v>2</v>
      </c>
      <c r="AE93" s="37">
        <f t="shared" si="49"/>
        <v>3</v>
      </c>
      <c r="AF93" s="42">
        <v>0</v>
      </c>
      <c r="AG93" s="162">
        <v>0</v>
      </c>
      <c r="AH93" s="42">
        <v>3</v>
      </c>
      <c r="AI93" s="162">
        <v>0</v>
      </c>
      <c r="AJ93" s="41">
        <f t="shared" si="50"/>
        <v>1</v>
      </c>
      <c r="AK93" s="162">
        <v>0</v>
      </c>
      <c r="AL93" s="42">
        <v>1</v>
      </c>
      <c r="AM93" s="162">
        <v>0</v>
      </c>
      <c r="AN93" s="163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0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</row>
    <row r="94" spans="1:72" ht="14.25" customHeight="1" x14ac:dyDescent="0.2">
      <c r="A94" s="43" t="s">
        <v>385</v>
      </c>
      <c r="B94" s="36">
        <f t="shared" si="44"/>
        <v>13</v>
      </c>
      <c r="C94" s="37">
        <f t="shared" si="44"/>
        <v>219</v>
      </c>
      <c r="D94" s="38">
        <f t="shared" si="43"/>
        <v>30</v>
      </c>
      <c r="E94" s="37">
        <f t="shared" si="41"/>
        <v>11</v>
      </c>
      <c r="F94" s="37">
        <f t="shared" si="41"/>
        <v>217</v>
      </c>
      <c r="G94" s="166">
        <v>6</v>
      </c>
      <c r="H94" s="167">
        <v>9</v>
      </c>
      <c r="I94" s="166">
        <v>5</v>
      </c>
      <c r="J94" s="167">
        <v>208</v>
      </c>
      <c r="K94" s="166">
        <v>1</v>
      </c>
      <c r="L94" s="167">
        <v>1</v>
      </c>
      <c r="M94" s="166">
        <v>1</v>
      </c>
      <c r="N94" s="167">
        <v>1</v>
      </c>
      <c r="O94" s="39">
        <f t="shared" si="46"/>
        <v>30</v>
      </c>
      <c r="P94" s="40">
        <f t="shared" si="42"/>
        <v>16</v>
      </c>
      <c r="Q94" s="40">
        <f t="shared" si="20"/>
        <v>9</v>
      </c>
      <c r="R94" s="40">
        <f t="shared" si="20"/>
        <v>7</v>
      </c>
      <c r="S94" s="40">
        <f t="shared" si="20"/>
        <v>14</v>
      </c>
      <c r="T94" s="40">
        <f t="shared" si="20"/>
        <v>0</v>
      </c>
      <c r="U94" s="37">
        <f t="shared" si="47"/>
        <v>15</v>
      </c>
      <c r="V94" s="42">
        <v>7</v>
      </c>
      <c r="W94" s="162">
        <v>0</v>
      </c>
      <c r="X94" s="42">
        <v>8</v>
      </c>
      <c r="Y94" s="162">
        <v>0</v>
      </c>
      <c r="Z94" s="41">
        <f t="shared" si="48"/>
        <v>9</v>
      </c>
      <c r="AA94" s="162">
        <v>2</v>
      </c>
      <c r="AB94" s="42">
        <v>7</v>
      </c>
      <c r="AC94" s="162">
        <v>0</v>
      </c>
      <c r="AD94" s="42">
        <v>0</v>
      </c>
      <c r="AE94" s="37">
        <f t="shared" si="49"/>
        <v>6</v>
      </c>
      <c r="AF94" s="42">
        <v>0</v>
      </c>
      <c r="AG94" s="162">
        <v>0</v>
      </c>
      <c r="AH94" s="42">
        <v>6</v>
      </c>
      <c r="AI94" s="162">
        <v>0</v>
      </c>
      <c r="AJ94" s="41">
        <f t="shared" si="50"/>
        <v>0</v>
      </c>
      <c r="AK94" s="162">
        <v>0</v>
      </c>
      <c r="AL94" s="42">
        <v>0</v>
      </c>
      <c r="AM94" s="162">
        <v>0</v>
      </c>
      <c r="AN94" s="163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</row>
    <row r="95" spans="1:72" ht="14.25" customHeight="1" x14ac:dyDescent="0.2">
      <c r="A95" s="43" t="s">
        <v>273</v>
      </c>
      <c r="B95" s="36">
        <f t="shared" si="44"/>
        <v>24</v>
      </c>
      <c r="C95" s="37">
        <f t="shared" si="44"/>
        <v>2569</v>
      </c>
      <c r="D95" s="38">
        <f t="shared" si="43"/>
        <v>48</v>
      </c>
      <c r="E95" s="37">
        <f t="shared" si="41"/>
        <v>15</v>
      </c>
      <c r="F95" s="37">
        <f t="shared" si="41"/>
        <v>55</v>
      </c>
      <c r="G95" s="166">
        <v>11</v>
      </c>
      <c r="H95" s="167">
        <v>23</v>
      </c>
      <c r="I95" s="166">
        <v>4</v>
      </c>
      <c r="J95" s="167">
        <v>32</v>
      </c>
      <c r="K95" s="166">
        <v>3</v>
      </c>
      <c r="L95" s="167">
        <v>2502</v>
      </c>
      <c r="M95" s="166">
        <v>6</v>
      </c>
      <c r="N95" s="167">
        <v>12</v>
      </c>
      <c r="O95" s="39">
        <f t="shared" si="46"/>
        <v>48</v>
      </c>
      <c r="P95" s="40">
        <f t="shared" si="42"/>
        <v>29</v>
      </c>
      <c r="Q95" s="40">
        <f t="shared" ref="Q95:T158" si="51">V95+AA95+AF95+AK95</f>
        <v>24</v>
      </c>
      <c r="R95" s="40">
        <f t="shared" si="51"/>
        <v>5</v>
      </c>
      <c r="S95" s="40">
        <f t="shared" si="51"/>
        <v>17</v>
      </c>
      <c r="T95" s="40">
        <f t="shared" si="51"/>
        <v>2</v>
      </c>
      <c r="U95" s="37">
        <f t="shared" si="47"/>
        <v>21</v>
      </c>
      <c r="V95" s="42">
        <v>20</v>
      </c>
      <c r="W95" s="162">
        <v>0</v>
      </c>
      <c r="X95" s="42">
        <v>0</v>
      </c>
      <c r="Y95" s="162">
        <v>1</v>
      </c>
      <c r="Z95" s="41">
        <f t="shared" si="48"/>
        <v>4</v>
      </c>
      <c r="AA95" s="162">
        <v>0</v>
      </c>
      <c r="AB95" s="42">
        <v>4</v>
      </c>
      <c r="AC95" s="162">
        <v>0</v>
      </c>
      <c r="AD95" s="42">
        <v>0</v>
      </c>
      <c r="AE95" s="37">
        <f t="shared" si="49"/>
        <v>15</v>
      </c>
      <c r="AF95" s="42">
        <v>0</v>
      </c>
      <c r="AG95" s="162">
        <v>0</v>
      </c>
      <c r="AH95" s="42">
        <v>15</v>
      </c>
      <c r="AI95" s="162">
        <v>0</v>
      </c>
      <c r="AJ95" s="41">
        <f t="shared" si="50"/>
        <v>8</v>
      </c>
      <c r="AK95" s="162">
        <v>4</v>
      </c>
      <c r="AL95" s="42">
        <v>1</v>
      </c>
      <c r="AM95" s="162">
        <v>2</v>
      </c>
      <c r="AN95" s="163">
        <v>1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</row>
    <row r="96" spans="1:72" ht="14.25" customHeight="1" x14ac:dyDescent="0.2">
      <c r="A96" s="36" t="s">
        <v>272</v>
      </c>
      <c r="B96" s="36">
        <f t="shared" si="44"/>
        <v>6</v>
      </c>
      <c r="C96" s="37">
        <f t="shared" si="44"/>
        <v>2586</v>
      </c>
      <c r="D96" s="38">
        <f t="shared" si="43"/>
        <v>27</v>
      </c>
      <c r="E96" s="37">
        <f t="shared" si="41"/>
        <v>5</v>
      </c>
      <c r="F96" s="37">
        <f t="shared" si="41"/>
        <v>2088</v>
      </c>
      <c r="G96" s="166">
        <v>1</v>
      </c>
      <c r="H96" s="167">
        <v>1</v>
      </c>
      <c r="I96" s="166">
        <v>4</v>
      </c>
      <c r="J96" s="167">
        <v>2087</v>
      </c>
      <c r="K96" s="166">
        <v>1</v>
      </c>
      <c r="L96" s="167">
        <v>498</v>
      </c>
      <c r="M96" s="166">
        <v>0</v>
      </c>
      <c r="N96" s="167">
        <v>0</v>
      </c>
      <c r="O96" s="39">
        <f t="shared" si="46"/>
        <v>27</v>
      </c>
      <c r="P96" s="40">
        <f t="shared" si="42"/>
        <v>18</v>
      </c>
      <c r="Q96" s="40">
        <f t="shared" si="51"/>
        <v>3</v>
      </c>
      <c r="R96" s="40">
        <f t="shared" si="51"/>
        <v>15</v>
      </c>
      <c r="S96" s="40">
        <f t="shared" si="51"/>
        <v>9</v>
      </c>
      <c r="T96" s="40">
        <f t="shared" si="51"/>
        <v>0</v>
      </c>
      <c r="U96" s="37">
        <f t="shared" si="47"/>
        <v>3</v>
      </c>
      <c r="V96" s="42">
        <v>3</v>
      </c>
      <c r="W96" s="162">
        <v>0</v>
      </c>
      <c r="X96" s="42">
        <v>0</v>
      </c>
      <c r="Y96" s="162">
        <v>0</v>
      </c>
      <c r="Z96" s="41">
        <f t="shared" si="48"/>
        <v>20</v>
      </c>
      <c r="AA96" s="162">
        <v>0</v>
      </c>
      <c r="AB96" s="42">
        <v>15</v>
      </c>
      <c r="AC96" s="162">
        <v>5</v>
      </c>
      <c r="AD96" s="42">
        <v>0</v>
      </c>
      <c r="AE96" s="37">
        <f t="shared" si="49"/>
        <v>4</v>
      </c>
      <c r="AF96" s="42">
        <v>0</v>
      </c>
      <c r="AG96" s="162">
        <v>0</v>
      </c>
      <c r="AH96" s="42">
        <v>4</v>
      </c>
      <c r="AI96" s="162">
        <v>0</v>
      </c>
      <c r="AJ96" s="41">
        <f t="shared" si="50"/>
        <v>0</v>
      </c>
      <c r="AK96" s="162">
        <v>0</v>
      </c>
      <c r="AL96" s="42">
        <v>0</v>
      </c>
      <c r="AM96" s="162">
        <v>0</v>
      </c>
      <c r="AN96" s="163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</row>
    <row r="97" spans="1:72" ht="14.25" customHeight="1" x14ac:dyDescent="0.2">
      <c r="A97" s="43" t="s">
        <v>169</v>
      </c>
      <c r="B97" s="36">
        <f t="shared" si="44"/>
        <v>10</v>
      </c>
      <c r="C97" s="37">
        <f t="shared" si="44"/>
        <v>117</v>
      </c>
      <c r="D97" s="38">
        <f t="shared" si="43"/>
        <v>17</v>
      </c>
      <c r="E97" s="37">
        <f t="shared" si="41"/>
        <v>8</v>
      </c>
      <c r="F97" s="37">
        <f t="shared" si="41"/>
        <v>115</v>
      </c>
      <c r="G97" s="166">
        <v>3</v>
      </c>
      <c r="H97" s="167">
        <v>8</v>
      </c>
      <c r="I97" s="166">
        <v>5</v>
      </c>
      <c r="J97" s="167">
        <v>107</v>
      </c>
      <c r="K97" s="166">
        <v>0</v>
      </c>
      <c r="L97" s="167">
        <v>0</v>
      </c>
      <c r="M97" s="166">
        <v>2</v>
      </c>
      <c r="N97" s="167">
        <v>2</v>
      </c>
      <c r="O97" s="39">
        <f t="shared" si="46"/>
        <v>17</v>
      </c>
      <c r="P97" s="40">
        <f t="shared" si="42"/>
        <v>14</v>
      </c>
      <c r="Q97" s="40">
        <f t="shared" si="51"/>
        <v>2</v>
      </c>
      <c r="R97" s="40">
        <f t="shared" si="51"/>
        <v>12</v>
      </c>
      <c r="S97" s="40">
        <f t="shared" si="51"/>
        <v>1</v>
      </c>
      <c r="T97" s="40">
        <f t="shared" si="51"/>
        <v>2</v>
      </c>
      <c r="U97" s="37">
        <f t="shared" si="47"/>
        <v>8</v>
      </c>
      <c r="V97" s="42">
        <v>2</v>
      </c>
      <c r="W97" s="162">
        <v>4</v>
      </c>
      <c r="X97" s="42">
        <v>0</v>
      </c>
      <c r="Y97" s="162">
        <v>2</v>
      </c>
      <c r="Z97" s="41">
        <f t="shared" si="48"/>
        <v>8</v>
      </c>
      <c r="AA97" s="162">
        <v>0</v>
      </c>
      <c r="AB97" s="42">
        <v>8</v>
      </c>
      <c r="AC97" s="162">
        <v>0</v>
      </c>
      <c r="AD97" s="42">
        <v>0</v>
      </c>
      <c r="AE97" s="37">
        <f t="shared" si="49"/>
        <v>0</v>
      </c>
      <c r="AF97" s="42">
        <v>0</v>
      </c>
      <c r="AG97" s="162">
        <v>0</v>
      </c>
      <c r="AH97" s="42">
        <v>0</v>
      </c>
      <c r="AI97" s="162">
        <v>0</v>
      </c>
      <c r="AJ97" s="41">
        <f t="shared" si="50"/>
        <v>1</v>
      </c>
      <c r="AK97" s="162">
        <v>0</v>
      </c>
      <c r="AL97" s="42">
        <v>0</v>
      </c>
      <c r="AM97" s="162">
        <v>1</v>
      </c>
      <c r="AN97" s="163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</row>
    <row r="98" spans="1:72" ht="14.25" customHeight="1" x14ac:dyDescent="0.2">
      <c r="A98" s="36" t="s">
        <v>386</v>
      </c>
      <c r="B98" s="36">
        <f t="shared" si="44"/>
        <v>1</v>
      </c>
      <c r="C98" s="37">
        <f t="shared" si="44"/>
        <v>4</v>
      </c>
      <c r="D98" s="38">
        <f t="shared" si="43"/>
        <v>2</v>
      </c>
      <c r="E98" s="37">
        <f t="shared" si="41"/>
        <v>1</v>
      </c>
      <c r="F98" s="37">
        <f t="shared" si="41"/>
        <v>4</v>
      </c>
      <c r="G98" s="166">
        <v>0</v>
      </c>
      <c r="H98" s="167">
        <v>0</v>
      </c>
      <c r="I98" s="166">
        <v>1</v>
      </c>
      <c r="J98" s="167">
        <v>4</v>
      </c>
      <c r="K98" s="166">
        <v>0</v>
      </c>
      <c r="L98" s="167">
        <v>0</v>
      </c>
      <c r="M98" s="166">
        <v>0</v>
      </c>
      <c r="N98" s="167">
        <v>0</v>
      </c>
      <c r="O98" s="39">
        <f t="shared" si="46"/>
        <v>2</v>
      </c>
      <c r="P98" s="40">
        <f t="shared" si="42"/>
        <v>2</v>
      </c>
      <c r="Q98" s="40">
        <f t="shared" si="51"/>
        <v>0</v>
      </c>
      <c r="R98" s="40">
        <f t="shared" si="51"/>
        <v>2</v>
      </c>
      <c r="S98" s="40">
        <f t="shared" si="51"/>
        <v>0</v>
      </c>
      <c r="T98" s="40">
        <f>Y98+AD98+AI98+AN98</f>
        <v>0</v>
      </c>
      <c r="U98" s="37">
        <f t="shared" si="47"/>
        <v>0</v>
      </c>
      <c r="V98" s="42">
        <v>0</v>
      </c>
      <c r="W98" s="162">
        <v>0</v>
      </c>
      <c r="X98" s="42">
        <v>0</v>
      </c>
      <c r="Y98" s="162">
        <v>0</v>
      </c>
      <c r="Z98" s="41">
        <f t="shared" si="48"/>
        <v>2</v>
      </c>
      <c r="AA98" s="162">
        <v>0</v>
      </c>
      <c r="AB98" s="42">
        <v>2</v>
      </c>
      <c r="AC98" s="162">
        <v>0</v>
      </c>
      <c r="AD98" s="42">
        <v>0</v>
      </c>
      <c r="AE98" s="37">
        <f t="shared" si="49"/>
        <v>0</v>
      </c>
      <c r="AF98" s="42">
        <v>0</v>
      </c>
      <c r="AG98" s="162">
        <v>0</v>
      </c>
      <c r="AH98" s="42">
        <v>0</v>
      </c>
      <c r="AI98" s="162">
        <v>0</v>
      </c>
      <c r="AJ98" s="41">
        <f t="shared" si="50"/>
        <v>0</v>
      </c>
      <c r="AK98" s="162">
        <v>0</v>
      </c>
      <c r="AL98" s="42">
        <v>0</v>
      </c>
      <c r="AM98" s="162">
        <v>0</v>
      </c>
      <c r="AN98" s="163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</row>
    <row r="99" spans="1:72" ht="14.25" customHeight="1" x14ac:dyDescent="0.2">
      <c r="A99" s="43" t="s">
        <v>271</v>
      </c>
      <c r="B99" s="36">
        <f t="shared" si="44"/>
        <v>18</v>
      </c>
      <c r="C99" s="37">
        <f t="shared" si="44"/>
        <v>5518</v>
      </c>
      <c r="D99" s="38">
        <f t="shared" si="43"/>
        <v>51</v>
      </c>
      <c r="E99" s="37">
        <f t="shared" si="41"/>
        <v>17</v>
      </c>
      <c r="F99" s="37">
        <f t="shared" si="41"/>
        <v>5517</v>
      </c>
      <c r="G99" s="166">
        <v>4</v>
      </c>
      <c r="H99" s="167">
        <v>4</v>
      </c>
      <c r="I99" s="166">
        <v>13</v>
      </c>
      <c r="J99" s="167">
        <v>5513</v>
      </c>
      <c r="K99" s="166">
        <v>0</v>
      </c>
      <c r="L99" s="167">
        <v>0</v>
      </c>
      <c r="M99" s="166">
        <v>1</v>
      </c>
      <c r="N99" s="167">
        <v>1</v>
      </c>
      <c r="O99" s="39">
        <f t="shared" si="46"/>
        <v>51</v>
      </c>
      <c r="P99" s="40">
        <f t="shared" si="42"/>
        <v>35</v>
      </c>
      <c r="Q99" s="40">
        <f t="shared" si="51"/>
        <v>6</v>
      </c>
      <c r="R99" s="40">
        <f t="shared" si="51"/>
        <v>29</v>
      </c>
      <c r="S99" s="40">
        <f t="shared" si="51"/>
        <v>16</v>
      </c>
      <c r="T99" s="40">
        <f t="shared" si="51"/>
        <v>0</v>
      </c>
      <c r="U99" s="37">
        <f t="shared" si="47"/>
        <v>6</v>
      </c>
      <c r="V99" s="42">
        <v>6</v>
      </c>
      <c r="W99" s="162">
        <v>0</v>
      </c>
      <c r="X99" s="42">
        <v>0</v>
      </c>
      <c r="Y99" s="162">
        <v>0</v>
      </c>
      <c r="Z99" s="41">
        <f t="shared" si="48"/>
        <v>43</v>
      </c>
      <c r="AA99" s="162">
        <v>0</v>
      </c>
      <c r="AB99" s="42">
        <v>27</v>
      </c>
      <c r="AC99" s="162">
        <v>16</v>
      </c>
      <c r="AD99" s="42">
        <v>0</v>
      </c>
      <c r="AE99" s="37">
        <f t="shared" si="49"/>
        <v>0</v>
      </c>
      <c r="AF99" s="42">
        <v>0</v>
      </c>
      <c r="AG99" s="162">
        <v>0</v>
      </c>
      <c r="AH99" s="42">
        <v>0</v>
      </c>
      <c r="AI99" s="162">
        <v>0</v>
      </c>
      <c r="AJ99" s="41">
        <f t="shared" si="50"/>
        <v>2</v>
      </c>
      <c r="AK99" s="162">
        <v>0</v>
      </c>
      <c r="AL99" s="42">
        <v>2</v>
      </c>
      <c r="AM99" s="162">
        <v>0</v>
      </c>
      <c r="AN99" s="163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</row>
    <row r="100" spans="1:72" ht="14.25" customHeight="1" x14ac:dyDescent="0.2">
      <c r="A100" s="36" t="s">
        <v>387</v>
      </c>
      <c r="B100" s="36">
        <f t="shared" si="44"/>
        <v>3</v>
      </c>
      <c r="C100" s="37">
        <f t="shared" si="44"/>
        <v>5</v>
      </c>
      <c r="D100" s="38">
        <f t="shared" si="43"/>
        <v>9</v>
      </c>
      <c r="E100" s="37">
        <f t="shared" si="41"/>
        <v>3</v>
      </c>
      <c r="F100" s="37">
        <f t="shared" si="41"/>
        <v>5</v>
      </c>
      <c r="G100" s="166">
        <v>3</v>
      </c>
      <c r="H100" s="167">
        <v>5</v>
      </c>
      <c r="I100" s="166">
        <v>0</v>
      </c>
      <c r="J100" s="167">
        <v>0</v>
      </c>
      <c r="K100" s="166">
        <v>0</v>
      </c>
      <c r="L100" s="167">
        <v>0</v>
      </c>
      <c r="M100" s="166">
        <v>0</v>
      </c>
      <c r="N100" s="167">
        <v>0</v>
      </c>
      <c r="O100" s="39">
        <f t="shared" si="46"/>
        <v>9</v>
      </c>
      <c r="P100" s="40">
        <f t="shared" si="42"/>
        <v>9</v>
      </c>
      <c r="Q100" s="40">
        <f t="shared" si="51"/>
        <v>9</v>
      </c>
      <c r="R100" s="40">
        <f t="shared" si="51"/>
        <v>0</v>
      </c>
      <c r="S100" s="40">
        <f t="shared" si="51"/>
        <v>0</v>
      </c>
      <c r="T100" s="40">
        <f t="shared" si="51"/>
        <v>0</v>
      </c>
      <c r="U100" s="37">
        <f t="shared" si="47"/>
        <v>9</v>
      </c>
      <c r="V100" s="42">
        <v>9</v>
      </c>
      <c r="W100" s="162">
        <v>0</v>
      </c>
      <c r="X100" s="42">
        <v>0</v>
      </c>
      <c r="Y100" s="162">
        <v>0</v>
      </c>
      <c r="Z100" s="41">
        <f t="shared" si="48"/>
        <v>0</v>
      </c>
      <c r="AA100" s="162">
        <v>0</v>
      </c>
      <c r="AB100" s="42">
        <v>0</v>
      </c>
      <c r="AC100" s="162">
        <v>0</v>
      </c>
      <c r="AD100" s="42">
        <v>0</v>
      </c>
      <c r="AE100" s="37">
        <f t="shared" si="49"/>
        <v>0</v>
      </c>
      <c r="AF100" s="42">
        <v>0</v>
      </c>
      <c r="AG100" s="162">
        <v>0</v>
      </c>
      <c r="AH100" s="42">
        <v>0</v>
      </c>
      <c r="AI100" s="162">
        <v>0</v>
      </c>
      <c r="AJ100" s="41">
        <f t="shared" si="50"/>
        <v>0</v>
      </c>
      <c r="AK100" s="162">
        <v>0</v>
      </c>
      <c r="AL100" s="42">
        <v>0</v>
      </c>
      <c r="AM100" s="162">
        <v>0</v>
      </c>
      <c r="AN100" s="163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0</v>
      </c>
    </row>
    <row r="101" spans="1:72" ht="14.25" customHeight="1" x14ac:dyDescent="0.2">
      <c r="A101" s="36" t="s">
        <v>170</v>
      </c>
      <c r="B101" s="36">
        <f t="shared" si="44"/>
        <v>2</v>
      </c>
      <c r="C101" s="37">
        <f t="shared" si="44"/>
        <v>622</v>
      </c>
      <c r="D101" s="38">
        <f t="shared" si="43"/>
        <v>10</v>
      </c>
      <c r="E101" s="37">
        <f t="shared" si="41"/>
        <v>2</v>
      </c>
      <c r="F101" s="37">
        <f t="shared" si="41"/>
        <v>622</v>
      </c>
      <c r="G101" s="166">
        <v>1</v>
      </c>
      <c r="H101" s="167">
        <v>24</v>
      </c>
      <c r="I101" s="166">
        <v>1</v>
      </c>
      <c r="J101" s="167">
        <v>598</v>
      </c>
      <c r="K101" s="166">
        <v>0</v>
      </c>
      <c r="L101" s="167">
        <v>0</v>
      </c>
      <c r="M101" s="166">
        <v>0</v>
      </c>
      <c r="N101" s="167">
        <v>0</v>
      </c>
      <c r="O101" s="39">
        <f t="shared" si="46"/>
        <v>10</v>
      </c>
      <c r="P101" s="40">
        <f t="shared" si="42"/>
        <v>10</v>
      </c>
      <c r="Q101" s="40">
        <f t="shared" si="51"/>
        <v>5</v>
      </c>
      <c r="R101" s="40">
        <f t="shared" si="51"/>
        <v>5</v>
      </c>
      <c r="S101" s="40">
        <f t="shared" si="51"/>
        <v>0</v>
      </c>
      <c r="T101" s="40">
        <f t="shared" si="51"/>
        <v>0</v>
      </c>
      <c r="U101" s="37">
        <f t="shared" si="47"/>
        <v>5</v>
      </c>
      <c r="V101" s="42">
        <v>5</v>
      </c>
      <c r="W101" s="162">
        <v>0</v>
      </c>
      <c r="X101" s="42">
        <v>0</v>
      </c>
      <c r="Y101" s="162">
        <v>0</v>
      </c>
      <c r="Z101" s="41">
        <f t="shared" si="48"/>
        <v>5</v>
      </c>
      <c r="AA101" s="162">
        <v>0</v>
      </c>
      <c r="AB101" s="42">
        <v>5</v>
      </c>
      <c r="AC101" s="162">
        <v>0</v>
      </c>
      <c r="AD101" s="42">
        <v>0</v>
      </c>
      <c r="AE101" s="37">
        <f t="shared" si="49"/>
        <v>0</v>
      </c>
      <c r="AF101" s="42">
        <v>0</v>
      </c>
      <c r="AG101" s="162">
        <v>0</v>
      </c>
      <c r="AH101" s="42">
        <v>0</v>
      </c>
      <c r="AI101" s="162">
        <v>0</v>
      </c>
      <c r="AJ101" s="41">
        <f t="shared" si="50"/>
        <v>0</v>
      </c>
      <c r="AK101" s="162">
        <v>0</v>
      </c>
      <c r="AL101" s="42">
        <v>0</v>
      </c>
      <c r="AM101" s="162">
        <v>0</v>
      </c>
      <c r="AN101" s="163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</row>
    <row r="102" spans="1:72" ht="14.25" customHeight="1" x14ac:dyDescent="0.2">
      <c r="A102" s="43" t="s">
        <v>269</v>
      </c>
      <c r="B102" s="36">
        <f t="shared" si="44"/>
        <v>18</v>
      </c>
      <c r="C102" s="37">
        <f t="shared" si="44"/>
        <v>9804</v>
      </c>
      <c r="D102" s="38">
        <f t="shared" si="43"/>
        <v>49</v>
      </c>
      <c r="E102" s="37">
        <f t="shared" si="41"/>
        <v>14</v>
      </c>
      <c r="F102" s="37">
        <f t="shared" si="41"/>
        <v>4602</v>
      </c>
      <c r="G102" s="166">
        <v>4</v>
      </c>
      <c r="H102" s="167">
        <v>7</v>
      </c>
      <c r="I102" s="166">
        <v>10</v>
      </c>
      <c r="J102" s="167">
        <v>4595</v>
      </c>
      <c r="K102" s="166">
        <v>3</v>
      </c>
      <c r="L102" s="167">
        <v>5201</v>
      </c>
      <c r="M102" s="166">
        <v>1</v>
      </c>
      <c r="N102" s="167">
        <v>1</v>
      </c>
      <c r="O102" s="39">
        <f t="shared" si="46"/>
        <v>49</v>
      </c>
      <c r="P102" s="40">
        <f t="shared" si="42"/>
        <v>31</v>
      </c>
      <c r="Q102" s="40">
        <f t="shared" si="51"/>
        <v>9</v>
      </c>
      <c r="R102" s="40">
        <f t="shared" si="51"/>
        <v>22</v>
      </c>
      <c r="S102" s="40">
        <f t="shared" si="51"/>
        <v>18</v>
      </c>
      <c r="T102" s="40">
        <f t="shared" si="51"/>
        <v>0</v>
      </c>
      <c r="U102" s="37">
        <f t="shared" si="47"/>
        <v>9</v>
      </c>
      <c r="V102" s="42">
        <v>9</v>
      </c>
      <c r="W102" s="162">
        <v>0</v>
      </c>
      <c r="X102" s="42">
        <v>0</v>
      </c>
      <c r="Y102" s="162">
        <v>0</v>
      </c>
      <c r="Z102" s="41">
        <f t="shared" si="48"/>
        <v>23</v>
      </c>
      <c r="AA102" s="162">
        <v>0</v>
      </c>
      <c r="AB102" s="42">
        <v>22</v>
      </c>
      <c r="AC102" s="162">
        <v>1</v>
      </c>
      <c r="AD102" s="42">
        <v>0</v>
      </c>
      <c r="AE102" s="37">
        <f t="shared" si="49"/>
        <v>14</v>
      </c>
      <c r="AF102" s="42">
        <v>0</v>
      </c>
      <c r="AG102" s="162">
        <v>0</v>
      </c>
      <c r="AH102" s="42">
        <v>14</v>
      </c>
      <c r="AI102" s="162">
        <v>0</v>
      </c>
      <c r="AJ102" s="41">
        <f t="shared" si="50"/>
        <v>3</v>
      </c>
      <c r="AK102" s="162">
        <v>0</v>
      </c>
      <c r="AL102" s="42">
        <v>0</v>
      </c>
      <c r="AM102" s="162">
        <v>3</v>
      </c>
      <c r="AN102" s="163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0</v>
      </c>
      <c r="BR102" s="4">
        <v>0</v>
      </c>
      <c r="BS102" s="4">
        <v>0</v>
      </c>
      <c r="BT102" s="4">
        <v>0</v>
      </c>
    </row>
    <row r="103" spans="1:72" ht="14.25" customHeight="1" x14ac:dyDescent="0.2">
      <c r="A103" s="36" t="s">
        <v>12</v>
      </c>
      <c r="B103" s="36">
        <f t="shared" si="44"/>
        <v>5</v>
      </c>
      <c r="C103" s="37">
        <f t="shared" si="44"/>
        <v>3687</v>
      </c>
      <c r="D103" s="38">
        <f t="shared" si="43"/>
        <v>44</v>
      </c>
      <c r="E103" s="37">
        <f t="shared" si="41"/>
        <v>4</v>
      </c>
      <c r="F103" s="37">
        <f t="shared" si="41"/>
        <v>3686</v>
      </c>
      <c r="G103" s="166">
        <v>1</v>
      </c>
      <c r="H103" s="167">
        <v>1</v>
      </c>
      <c r="I103" s="166">
        <v>3</v>
      </c>
      <c r="J103" s="167">
        <v>3685</v>
      </c>
      <c r="K103" s="166">
        <v>1</v>
      </c>
      <c r="L103" s="167">
        <v>1</v>
      </c>
      <c r="M103" s="166">
        <v>0</v>
      </c>
      <c r="N103" s="167">
        <v>0</v>
      </c>
      <c r="O103" s="39">
        <f t="shared" si="46"/>
        <v>44</v>
      </c>
      <c r="P103" s="40">
        <f t="shared" si="42"/>
        <v>41</v>
      </c>
      <c r="Q103" s="40">
        <f t="shared" si="51"/>
        <v>4</v>
      </c>
      <c r="R103" s="40">
        <f t="shared" si="51"/>
        <v>37</v>
      </c>
      <c r="S103" s="40">
        <f t="shared" si="51"/>
        <v>3</v>
      </c>
      <c r="T103" s="40">
        <f t="shared" si="51"/>
        <v>0</v>
      </c>
      <c r="U103" s="37">
        <f t="shared" si="47"/>
        <v>4</v>
      </c>
      <c r="V103" s="42">
        <v>4</v>
      </c>
      <c r="W103" s="162">
        <v>0</v>
      </c>
      <c r="X103" s="42">
        <v>0</v>
      </c>
      <c r="Y103" s="162">
        <v>0</v>
      </c>
      <c r="Z103" s="41">
        <f t="shared" si="48"/>
        <v>37</v>
      </c>
      <c r="AA103" s="162">
        <v>0</v>
      </c>
      <c r="AB103" s="42">
        <v>37</v>
      </c>
      <c r="AC103" s="162">
        <v>0</v>
      </c>
      <c r="AD103" s="42">
        <v>0</v>
      </c>
      <c r="AE103" s="37">
        <f t="shared" si="49"/>
        <v>3</v>
      </c>
      <c r="AF103" s="42">
        <v>0</v>
      </c>
      <c r="AG103" s="162">
        <v>0</v>
      </c>
      <c r="AH103" s="42">
        <v>3</v>
      </c>
      <c r="AI103" s="162">
        <v>0</v>
      </c>
      <c r="AJ103" s="41">
        <f t="shared" si="50"/>
        <v>0</v>
      </c>
      <c r="AK103" s="162">
        <v>0</v>
      </c>
      <c r="AL103" s="42">
        <v>0</v>
      </c>
      <c r="AM103" s="162">
        <v>0</v>
      </c>
      <c r="AN103" s="163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</row>
    <row r="104" spans="1:72" ht="14.25" customHeight="1" x14ac:dyDescent="0.2">
      <c r="A104" s="36" t="s">
        <v>268</v>
      </c>
      <c r="B104" s="36">
        <f t="shared" si="44"/>
        <v>14</v>
      </c>
      <c r="C104" s="37">
        <f t="shared" si="44"/>
        <v>602</v>
      </c>
      <c r="D104" s="38">
        <f t="shared" si="43"/>
        <v>34</v>
      </c>
      <c r="E104" s="37">
        <f t="shared" si="41"/>
        <v>13</v>
      </c>
      <c r="F104" s="37">
        <f t="shared" si="41"/>
        <v>598</v>
      </c>
      <c r="G104" s="166">
        <v>8</v>
      </c>
      <c r="H104" s="167">
        <v>20</v>
      </c>
      <c r="I104" s="166">
        <v>5</v>
      </c>
      <c r="J104" s="167">
        <v>578</v>
      </c>
      <c r="K104" s="166">
        <v>1</v>
      </c>
      <c r="L104" s="167">
        <v>4</v>
      </c>
      <c r="M104" s="166">
        <v>0</v>
      </c>
      <c r="N104" s="167">
        <v>0</v>
      </c>
      <c r="O104" s="39">
        <f t="shared" si="46"/>
        <v>34</v>
      </c>
      <c r="P104" s="40">
        <f t="shared" si="42"/>
        <v>22</v>
      </c>
      <c r="Q104" s="40">
        <f t="shared" si="51"/>
        <v>13</v>
      </c>
      <c r="R104" s="40">
        <f t="shared" si="51"/>
        <v>9</v>
      </c>
      <c r="S104" s="40">
        <f t="shared" si="51"/>
        <v>12</v>
      </c>
      <c r="T104" s="40">
        <f t="shared" si="51"/>
        <v>0</v>
      </c>
      <c r="U104" s="37">
        <f t="shared" si="47"/>
        <v>18</v>
      </c>
      <c r="V104" s="42">
        <v>13</v>
      </c>
      <c r="W104" s="162">
        <v>1</v>
      </c>
      <c r="X104" s="42">
        <v>4</v>
      </c>
      <c r="Y104" s="162">
        <v>0</v>
      </c>
      <c r="Z104" s="41">
        <f t="shared" si="48"/>
        <v>14</v>
      </c>
      <c r="AA104" s="162">
        <v>0</v>
      </c>
      <c r="AB104" s="42">
        <v>8</v>
      </c>
      <c r="AC104" s="162">
        <v>6</v>
      </c>
      <c r="AD104" s="42">
        <v>0</v>
      </c>
      <c r="AE104" s="37">
        <f t="shared" si="49"/>
        <v>2</v>
      </c>
      <c r="AF104" s="42">
        <v>0</v>
      </c>
      <c r="AG104" s="162">
        <v>0</v>
      </c>
      <c r="AH104" s="42">
        <v>2</v>
      </c>
      <c r="AI104" s="162">
        <v>0</v>
      </c>
      <c r="AJ104" s="41">
        <v>0</v>
      </c>
      <c r="AK104" s="162">
        <v>0</v>
      </c>
      <c r="AL104" s="42">
        <v>0</v>
      </c>
      <c r="AM104" s="162">
        <v>0</v>
      </c>
      <c r="AN104" s="163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0</v>
      </c>
    </row>
    <row r="105" spans="1:72" ht="14.25" customHeight="1" x14ac:dyDescent="0.2">
      <c r="A105" s="43" t="s">
        <v>267</v>
      </c>
      <c r="B105" s="36">
        <f t="shared" si="44"/>
        <v>44</v>
      </c>
      <c r="C105" s="37">
        <f t="shared" si="44"/>
        <v>5724</v>
      </c>
      <c r="D105" s="38">
        <f t="shared" si="43"/>
        <v>95</v>
      </c>
      <c r="E105" s="37">
        <f t="shared" si="41"/>
        <v>21</v>
      </c>
      <c r="F105" s="37">
        <f t="shared" si="41"/>
        <v>5442</v>
      </c>
      <c r="G105" s="166">
        <v>17</v>
      </c>
      <c r="H105" s="167">
        <v>23</v>
      </c>
      <c r="I105" s="166">
        <v>4</v>
      </c>
      <c r="J105" s="167">
        <v>5419</v>
      </c>
      <c r="K105" s="166">
        <v>3</v>
      </c>
      <c r="L105" s="167">
        <v>191</v>
      </c>
      <c r="M105" s="166">
        <v>20</v>
      </c>
      <c r="N105" s="167">
        <v>91</v>
      </c>
      <c r="O105" s="39">
        <f t="shared" si="46"/>
        <v>95</v>
      </c>
      <c r="P105" s="40">
        <f t="shared" si="42"/>
        <v>66</v>
      </c>
      <c r="Q105" s="40">
        <f t="shared" si="51"/>
        <v>39</v>
      </c>
      <c r="R105" s="40">
        <f t="shared" si="51"/>
        <v>27</v>
      </c>
      <c r="S105" s="40">
        <f t="shared" si="51"/>
        <v>31</v>
      </c>
      <c r="T105" s="40">
        <f t="shared" si="51"/>
        <v>1</v>
      </c>
      <c r="U105" s="37">
        <f t="shared" si="47"/>
        <v>40</v>
      </c>
      <c r="V105" s="42">
        <v>39</v>
      </c>
      <c r="W105" s="162">
        <v>0</v>
      </c>
      <c r="X105" s="42">
        <v>1</v>
      </c>
      <c r="Y105" s="162">
        <v>0</v>
      </c>
      <c r="Z105" s="41">
        <f t="shared" si="48"/>
        <v>25</v>
      </c>
      <c r="AA105" s="162">
        <v>0</v>
      </c>
      <c r="AB105" s="42">
        <v>25</v>
      </c>
      <c r="AC105" s="162">
        <v>0</v>
      </c>
      <c r="AD105" s="42">
        <v>0</v>
      </c>
      <c r="AE105" s="37">
        <f t="shared" si="49"/>
        <v>30</v>
      </c>
      <c r="AF105" s="42">
        <v>0</v>
      </c>
      <c r="AG105" s="162">
        <v>0</v>
      </c>
      <c r="AH105" s="42">
        <v>30</v>
      </c>
      <c r="AI105" s="162">
        <v>0</v>
      </c>
      <c r="AJ105" s="41">
        <v>0</v>
      </c>
      <c r="AK105" s="162">
        <v>0</v>
      </c>
      <c r="AL105" s="42">
        <v>2</v>
      </c>
      <c r="AM105" s="162">
        <v>0</v>
      </c>
      <c r="AN105" s="163">
        <v>1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</row>
    <row r="106" spans="1:72" ht="14.25" customHeight="1" x14ac:dyDescent="0.2">
      <c r="A106" s="43" t="s">
        <v>266</v>
      </c>
      <c r="B106" s="36">
        <f t="shared" si="44"/>
        <v>19</v>
      </c>
      <c r="C106" s="37">
        <f t="shared" si="44"/>
        <v>36537</v>
      </c>
      <c r="D106" s="38">
        <f t="shared" si="43"/>
        <v>92</v>
      </c>
      <c r="E106" s="37">
        <f t="shared" si="41"/>
        <v>14</v>
      </c>
      <c r="F106" s="37">
        <f t="shared" si="41"/>
        <v>23111</v>
      </c>
      <c r="G106" s="166">
        <v>4</v>
      </c>
      <c r="H106" s="167">
        <v>7</v>
      </c>
      <c r="I106" s="166">
        <v>10</v>
      </c>
      <c r="J106" s="167">
        <v>23104</v>
      </c>
      <c r="K106" s="166">
        <v>3</v>
      </c>
      <c r="L106" s="167">
        <v>1958</v>
      </c>
      <c r="M106" s="166">
        <v>2</v>
      </c>
      <c r="N106" s="167">
        <v>11468</v>
      </c>
      <c r="O106" s="39">
        <f t="shared" si="46"/>
        <v>92</v>
      </c>
      <c r="P106" s="40">
        <f t="shared" si="42"/>
        <v>87</v>
      </c>
      <c r="Q106" s="40">
        <f t="shared" si="51"/>
        <v>9</v>
      </c>
      <c r="R106" s="40">
        <f t="shared" si="51"/>
        <v>78</v>
      </c>
      <c r="S106" s="40">
        <f t="shared" si="51"/>
        <v>14</v>
      </c>
      <c r="T106" s="40">
        <f t="shared" si="51"/>
        <v>3</v>
      </c>
      <c r="U106" s="37">
        <f t="shared" si="47"/>
        <v>3</v>
      </c>
      <c r="V106" s="42">
        <v>3</v>
      </c>
      <c r="W106" s="162">
        <v>0</v>
      </c>
      <c r="X106" s="42">
        <v>0</v>
      </c>
      <c r="Y106" s="162">
        <v>0</v>
      </c>
      <c r="Z106" s="41">
        <f t="shared" si="48"/>
        <v>74</v>
      </c>
      <c r="AA106" s="162">
        <v>0</v>
      </c>
      <c r="AB106" s="42">
        <v>74</v>
      </c>
      <c r="AC106" s="162">
        <v>0</v>
      </c>
      <c r="AD106" s="42">
        <v>0</v>
      </c>
      <c r="AE106" s="37">
        <f t="shared" si="49"/>
        <v>15</v>
      </c>
      <c r="AF106" s="42">
        <v>1</v>
      </c>
      <c r="AG106" s="162">
        <v>0</v>
      </c>
      <c r="AH106" s="42">
        <v>14</v>
      </c>
      <c r="AI106" s="162">
        <v>0</v>
      </c>
      <c r="AJ106" s="41">
        <v>0</v>
      </c>
      <c r="AK106" s="162">
        <v>5</v>
      </c>
      <c r="AL106" s="42">
        <v>4</v>
      </c>
      <c r="AM106" s="162">
        <v>0</v>
      </c>
      <c r="AN106" s="163">
        <v>3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</row>
    <row r="107" spans="1:72" ht="14.25" customHeight="1" x14ac:dyDescent="0.2">
      <c r="A107" s="36" t="s">
        <v>0</v>
      </c>
      <c r="B107" s="36">
        <f t="shared" si="44"/>
        <v>7</v>
      </c>
      <c r="C107" s="37">
        <f t="shared" si="44"/>
        <v>138</v>
      </c>
      <c r="D107" s="38">
        <f t="shared" si="43"/>
        <v>15</v>
      </c>
      <c r="E107" s="37">
        <f t="shared" si="41"/>
        <v>5</v>
      </c>
      <c r="F107" s="37">
        <f t="shared" si="41"/>
        <v>10</v>
      </c>
      <c r="G107" s="166">
        <v>5</v>
      </c>
      <c r="H107" s="167">
        <v>10</v>
      </c>
      <c r="I107" s="166">
        <v>0</v>
      </c>
      <c r="J107" s="167">
        <v>0</v>
      </c>
      <c r="K107" s="166">
        <v>2</v>
      </c>
      <c r="L107" s="167">
        <v>128</v>
      </c>
      <c r="M107" s="166">
        <v>0</v>
      </c>
      <c r="N107" s="167">
        <v>0</v>
      </c>
      <c r="O107" s="41">
        <f t="shared" si="46"/>
        <v>15</v>
      </c>
      <c r="P107" s="40">
        <f t="shared" si="42"/>
        <v>11</v>
      </c>
      <c r="Q107" s="40">
        <f t="shared" si="51"/>
        <v>11</v>
      </c>
      <c r="R107" s="40">
        <f t="shared" si="51"/>
        <v>0</v>
      </c>
      <c r="S107" s="40">
        <f t="shared" si="51"/>
        <v>4</v>
      </c>
      <c r="T107" s="40">
        <f t="shared" si="51"/>
        <v>0</v>
      </c>
      <c r="U107" s="37">
        <f t="shared" si="47"/>
        <v>11</v>
      </c>
      <c r="V107" s="42">
        <v>11</v>
      </c>
      <c r="W107" s="162">
        <v>0</v>
      </c>
      <c r="X107" s="42">
        <v>0</v>
      </c>
      <c r="Y107" s="162">
        <v>0</v>
      </c>
      <c r="Z107" s="41">
        <f t="shared" si="48"/>
        <v>0</v>
      </c>
      <c r="AA107" s="162">
        <v>0</v>
      </c>
      <c r="AB107" s="42">
        <v>0</v>
      </c>
      <c r="AC107" s="162">
        <v>0</v>
      </c>
      <c r="AD107" s="42">
        <v>0</v>
      </c>
      <c r="AE107" s="37">
        <f t="shared" si="49"/>
        <v>4</v>
      </c>
      <c r="AF107" s="42">
        <v>0</v>
      </c>
      <c r="AG107" s="162">
        <v>0</v>
      </c>
      <c r="AH107" s="42">
        <v>4</v>
      </c>
      <c r="AI107" s="162">
        <v>0</v>
      </c>
      <c r="AJ107" s="41">
        <v>0</v>
      </c>
      <c r="AK107" s="162">
        <v>0</v>
      </c>
      <c r="AL107" s="42">
        <v>0</v>
      </c>
      <c r="AM107" s="162">
        <v>0</v>
      </c>
      <c r="AN107" s="163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0</v>
      </c>
      <c r="BS107" s="4">
        <v>0</v>
      </c>
      <c r="BT107" s="4">
        <v>0</v>
      </c>
    </row>
    <row r="108" spans="1:72" ht="14.25" customHeight="1" x14ac:dyDescent="0.2">
      <c r="A108" s="36" t="s">
        <v>1</v>
      </c>
      <c r="B108" s="36">
        <f t="shared" si="44"/>
        <v>0</v>
      </c>
      <c r="C108" s="37">
        <f t="shared" si="44"/>
        <v>0</v>
      </c>
      <c r="D108" s="38">
        <f t="shared" si="43"/>
        <v>0</v>
      </c>
      <c r="E108" s="37">
        <f t="shared" si="41"/>
        <v>0</v>
      </c>
      <c r="F108" s="37">
        <f t="shared" si="41"/>
        <v>0</v>
      </c>
      <c r="G108" s="166">
        <v>0</v>
      </c>
      <c r="H108" s="167">
        <v>0</v>
      </c>
      <c r="I108" s="166">
        <v>0</v>
      </c>
      <c r="J108" s="167">
        <v>0</v>
      </c>
      <c r="K108" s="166">
        <v>0</v>
      </c>
      <c r="L108" s="167">
        <v>0</v>
      </c>
      <c r="M108" s="166">
        <v>0</v>
      </c>
      <c r="N108" s="167">
        <v>0</v>
      </c>
      <c r="O108" s="41">
        <f>U108+Z108+AE108+AJ108</f>
        <v>0</v>
      </c>
      <c r="P108" s="40">
        <f t="shared" si="42"/>
        <v>0</v>
      </c>
      <c r="Q108" s="40">
        <f t="shared" si="51"/>
        <v>0</v>
      </c>
      <c r="R108" s="40">
        <f t="shared" si="51"/>
        <v>0</v>
      </c>
      <c r="S108" s="40">
        <f t="shared" si="51"/>
        <v>0</v>
      </c>
      <c r="T108" s="40">
        <f t="shared" si="51"/>
        <v>0</v>
      </c>
      <c r="U108" s="37">
        <f t="shared" si="47"/>
        <v>0</v>
      </c>
      <c r="V108" s="42">
        <v>0</v>
      </c>
      <c r="W108" s="162">
        <v>0</v>
      </c>
      <c r="X108" s="42">
        <v>0</v>
      </c>
      <c r="Y108" s="162">
        <v>0</v>
      </c>
      <c r="Z108" s="41">
        <f t="shared" si="48"/>
        <v>0</v>
      </c>
      <c r="AA108" s="162">
        <v>0</v>
      </c>
      <c r="AB108" s="42">
        <v>0</v>
      </c>
      <c r="AC108" s="162">
        <v>0</v>
      </c>
      <c r="AD108" s="42">
        <v>0</v>
      </c>
      <c r="AE108" s="37">
        <f t="shared" si="49"/>
        <v>0</v>
      </c>
      <c r="AF108" s="42">
        <v>0</v>
      </c>
      <c r="AG108" s="162">
        <v>0</v>
      </c>
      <c r="AH108" s="42">
        <v>0</v>
      </c>
      <c r="AI108" s="162">
        <v>0</v>
      </c>
      <c r="AJ108" s="41">
        <v>0</v>
      </c>
      <c r="AK108" s="162">
        <v>0</v>
      </c>
      <c r="AL108" s="42">
        <v>0</v>
      </c>
      <c r="AM108" s="162">
        <v>0</v>
      </c>
      <c r="AN108" s="163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4">
        <v>0</v>
      </c>
      <c r="BE108" s="4">
        <v>0</v>
      </c>
      <c r="BF108" s="4">
        <v>0</v>
      </c>
      <c r="BG108" s="4">
        <v>0</v>
      </c>
      <c r="BH108" s="4">
        <v>0</v>
      </c>
      <c r="BI108" s="4">
        <v>0</v>
      </c>
      <c r="BJ108" s="4">
        <v>0</v>
      </c>
      <c r="BK108" s="4">
        <v>0</v>
      </c>
      <c r="BL108" s="4">
        <v>0</v>
      </c>
      <c r="BM108" s="4">
        <v>0</v>
      </c>
      <c r="BN108" s="4">
        <v>0</v>
      </c>
      <c r="BO108" s="4">
        <v>0</v>
      </c>
      <c r="BP108" s="4">
        <v>0</v>
      </c>
      <c r="BQ108" s="4">
        <v>0</v>
      </c>
      <c r="BR108" s="4">
        <v>0</v>
      </c>
      <c r="BS108" s="4">
        <v>0</v>
      </c>
      <c r="BT108" s="4">
        <v>0</v>
      </c>
    </row>
    <row r="109" spans="1:72" s="60" customFormat="1" ht="14.25" customHeight="1" x14ac:dyDescent="0.2">
      <c r="A109" s="16" t="s">
        <v>2</v>
      </c>
      <c r="B109" s="44">
        <f t="shared" si="44"/>
        <v>12</v>
      </c>
      <c r="C109" s="45">
        <f t="shared" si="44"/>
        <v>214</v>
      </c>
      <c r="D109" s="46">
        <f t="shared" si="43"/>
        <v>18</v>
      </c>
      <c r="E109" s="45">
        <f t="shared" si="41"/>
        <v>10</v>
      </c>
      <c r="F109" s="45">
        <f t="shared" si="41"/>
        <v>12</v>
      </c>
      <c r="G109" s="168">
        <v>5</v>
      </c>
      <c r="H109" s="169">
        <v>6</v>
      </c>
      <c r="I109" s="168">
        <v>5</v>
      </c>
      <c r="J109" s="169">
        <v>6</v>
      </c>
      <c r="K109" s="168">
        <v>1</v>
      </c>
      <c r="L109" s="169">
        <v>3</v>
      </c>
      <c r="M109" s="168">
        <v>1</v>
      </c>
      <c r="N109" s="169">
        <v>199</v>
      </c>
      <c r="O109" s="49">
        <f>U109+Z109+AE109+AJ109</f>
        <v>18</v>
      </c>
      <c r="P109" s="48">
        <f t="shared" si="42"/>
        <v>21</v>
      </c>
      <c r="Q109" s="48">
        <f t="shared" si="51"/>
        <v>8</v>
      </c>
      <c r="R109" s="48">
        <f t="shared" si="51"/>
        <v>13</v>
      </c>
      <c r="S109" s="48">
        <f t="shared" si="51"/>
        <v>1</v>
      </c>
      <c r="T109" s="48">
        <f t="shared" si="51"/>
        <v>0</v>
      </c>
      <c r="U109" s="45">
        <f>SUM(V109:Y109)</f>
        <v>10</v>
      </c>
      <c r="V109" s="164">
        <v>8</v>
      </c>
      <c r="W109" s="165">
        <v>2</v>
      </c>
      <c r="X109" s="164">
        <v>0</v>
      </c>
      <c r="Y109" s="169">
        <v>0</v>
      </c>
      <c r="Z109" s="49">
        <f>SUM(AA109:AD109)</f>
        <v>7</v>
      </c>
      <c r="AA109" s="165">
        <v>0</v>
      </c>
      <c r="AB109" s="164">
        <v>7</v>
      </c>
      <c r="AC109" s="165">
        <v>0</v>
      </c>
      <c r="AD109" s="164">
        <v>0</v>
      </c>
      <c r="AE109" s="45">
        <f>SUM(AF109:AI109)</f>
        <v>1</v>
      </c>
      <c r="AF109" s="164">
        <v>0</v>
      </c>
      <c r="AG109" s="165">
        <v>0</v>
      </c>
      <c r="AH109" s="164">
        <v>1</v>
      </c>
      <c r="AI109" s="165">
        <v>0</v>
      </c>
      <c r="AJ109" s="49">
        <v>0</v>
      </c>
      <c r="AK109" s="165">
        <v>0</v>
      </c>
      <c r="AL109" s="164">
        <v>4</v>
      </c>
      <c r="AM109" s="165">
        <v>0</v>
      </c>
      <c r="AN109" s="170">
        <v>0</v>
      </c>
      <c r="AO109" s="60">
        <v>0</v>
      </c>
      <c r="AP109" s="60">
        <v>0</v>
      </c>
      <c r="AQ109" s="60">
        <v>0</v>
      </c>
      <c r="AR109" s="60">
        <v>0</v>
      </c>
      <c r="AS109" s="60">
        <v>0</v>
      </c>
      <c r="AT109" s="60">
        <v>0</v>
      </c>
      <c r="AU109" s="60">
        <v>0</v>
      </c>
      <c r="AV109" s="60">
        <v>0</v>
      </c>
      <c r="AW109" s="60">
        <v>0</v>
      </c>
      <c r="AX109" s="60">
        <v>0</v>
      </c>
      <c r="AY109" s="60">
        <v>0</v>
      </c>
      <c r="AZ109" s="60">
        <v>0</v>
      </c>
      <c r="BA109" s="60">
        <v>0</v>
      </c>
      <c r="BB109" s="60">
        <v>0</v>
      </c>
      <c r="BC109" s="60">
        <v>0</v>
      </c>
      <c r="BD109" s="60">
        <v>0</v>
      </c>
      <c r="BE109" s="60">
        <v>0</v>
      </c>
      <c r="BF109" s="60">
        <v>0</v>
      </c>
      <c r="BG109" s="60">
        <v>0</v>
      </c>
      <c r="BH109" s="60">
        <v>0</v>
      </c>
      <c r="BI109" s="60">
        <v>0</v>
      </c>
      <c r="BJ109" s="60">
        <v>0</v>
      </c>
      <c r="BK109" s="60">
        <v>0</v>
      </c>
      <c r="BL109" s="60">
        <v>0</v>
      </c>
      <c r="BM109" s="60">
        <v>0</v>
      </c>
      <c r="BN109" s="60">
        <v>0</v>
      </c>
      <c r="BO109" s="60">
        <v>0</v>
      </c>
      <c r="BP109" s="60">
        <v>0</v>
      </c>
      <c r="BQ109" s="60">
        <v>0</v>
      </c>
      <c r="BR109" s="60">
        <v>0</v>
      </c>
      <c r="BS109" s="60">
        <v>0</v>
      </c>
      <c r="BT109" s="60">
        <v>0</v>
      </c>
    </row>
    <row r="110" spans="1:72" s="34" customFormat="1" ht="13" x14ac:dyDescent="0.2">
      <c r="A110" s="35" t="s">
        <v>388</v>
      </c>
      <c r="B110" s="43">
        <f t="shared" si="44"/>
        <v>252</v>
      </c>
      <c r="C110" s="50">
        <f t="shared" si="44"/>
        <v>109012</v>
      </c>
      <c r="D110" s="51">
        <f t="shared" si="43"/>
        <v>716</v>
      </c>
      <c r="E110" s="50">
        <f t="shared" si="41"/>
        <v>192</v>
      </c>
      <c r="F110" s="50">
        <f t="shared" si="41"/>
        <v>79783</v>
      </c>
      <c r="G110" s="52">
        <f t="shared" ref="G110:N110" si="52">SUM(G111:G133)</f>
        <v>77</v>
      </c>
      <c r="H110" s="53">
        <f t="shared" si="52"/>
        <v>253</v>
      </c>
      <c r="I110" s="52">
        <f>SUM(I111:I133)</f>
        <v>115</v>
      </c>
      <c r="J110" s="53">
        <f t="shared" si="52"/>
        <v>79530</v>
      </c>
      <c r="K110" s="52">
        <f t="shared" si="52"/>
        <v>41</v>
      </c>
      <c r="L110" s="53">
        <f t="shared" si="52"/>
        <v>29148</v>
      </c>
      <c r="M110" s="52">
        <f t="shared" si="52"/>
        <v>19</v>
      </c>
      <c r="N110" s="53">
        <f t="shared" si="52"/>
        <v>81</v>
      </c>
      <c r="O110" s="53">
        <f>U110+Z110+AE110+AJ110</f>
        <v>716</v>
      </c>
      <c r="P110" s="40">
        <f t="shared" si="42"/>
        <v>390</v>
      </c>
      <c r="Q110" s="32">
        <f t="shared" si="51"/>
        <v>173</v>
      </c>
      <c r="R110" s="32">
        <f t="shared" si="51"/>
        <v>217</v>
      </c>
      <c r="S110" s="32">
        <f t="shared" si="51"/>
        <v>320</v>
      </c>
      <c r="T110" s="32">
        <f t="shared" si="51"/>
        <v>6</v>
      </c>
      <c r="U110" s="50">
        <f>SUM(V110:Y110)</f>
        <v>203</v>
      </c>
      <c r="V110" s="40">
        <f>SUM(V111:V133)</f>
        <v>154</v>
      </c>
      <c r="W110" s="50">
        <f>SUM(W111:W133)</f>
        <v>0</v>
      </c>
      <c r="X110" s="40">
        <f>SUM(X111:X133)</f>
        <v>47</v>
      </c>
      <c r="Y110" s="50">
        <f>SUM(Y111:Y133)</f>
        <v>2</v>
      </c>
      <c r="Z110" s="40">
        <f>SUM(AA110:AD110)</f>
        <v>326</v>
      </c>
      <c r="AA110" s="50">
        <f>SUM(AA111:AA133)</f>
        <v>6</v>
      </c>
      <c r="AB110" s="40">
        <f>SUM(AB111:AB133)</f>
        <v>203</v>
      </c>
      <c r="AC110" s="50">
        <f>SUM(AC111:AC133)</f>
        <v>116</v>
      </c>
      <c r="AD110" s="40">
        <f>SUM(AD111:AD133)</f>
        <v>1</v>
      </c>
      <c r="AE110" s="50">
        <f>SUM(AF110:AI110)</f>
        <v>155</v>
      </c>
      <c r="AF110" s="40">
        <f>SUM(AF111:AF133)</f>
        <v>7</v>
      </c>
      <c r="AG110" s="50">
        <f>SUM(AG111:AG133)</f>
        <v>0</v>
      </c>
      <c r="AH110" s="40">
        <f>SUM(AH111:AH133)</f>
        <v>148</v>
      </c>
      <c r="AI110" s="50">
        <f>SUM(AI111:AI133)</f>
        <v>0</v>
      </c>
      <c r="AJ110" s="40">
        <f>SUM(AK110:AN110)</f>
        <v>32</v>
      </c>
      <c r="AK110" s="50">
        <f>SUM(AK111:AK133)</f>
        <v>6</v>
      </c>
      <c r="AL110" s="40">
        <f>SUM(AL111:AL133)</f>
        <v>14</v>
      </c>
      <c r="AM110" s="50">
        <f>SUM(AM111:AM133)</f>
        <v>9</v>
      </c>
      <c r="AN110" s="54">
        <f>SUM(AN111:AN133)</f>
        <v>3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4">
        <v>0</v>
      </c>
      <c r="BB110" s="34">
        <v>0</v>
      </c>
      <c r="BC110" s="34">
        <v>0</v>
      </c>
      <c r="BD110" s="34">
        <v>0</v>
      </c>
      <c r="BE110" s="34">
        <v>0</v>
      </c>
      <c r="BF110" s="34">
        <v>0</v>
      </c>
      <c r="BG110" s="34">
        <v>0</v>
      </c>
      <c r="BH110" s="34">
        <v>0</v>
      </c>
      <c r="BI110" s="34">
        <v>0</v>
      </c>
      <c r="BJ110" s="34">
        <v>0</v>
      </c>
      <c r="BK110" s="34">
        <v>0</v>
      </c>
      <c r="BL110" s="34">
        <v>0</v>
      </c>
      <c r="BM110" s="34">
        <v>0</v>
      </c>
      <c r="BN110" s="34">
        <v>0</v>
      </c>
      <c r="BO110" s="34">
        <v>0</v>
      </c>
      <c r="BP110" s="34">
        <v>0</v>
      </c>
      <c r="BQ110" s="34">
        <v>0</v>
      </c>
      <c r="BR110" s="34">
        <v>0</v>
      </c>
      <c r="BS110" s="34">
        <v>0</v>
      </c>
      <c r="BT110" s="34">
        <v>0</v>
      </c>
    </row>
    <row r="111" spans="1:72" ht="14.25" customHeight="1" x14ac:dyDescent="0.2">
      <c r="A111" s="35" t="s">
        <v>365</v>
      </c>
      <c r="B111" s="36">
        <f t="shared" si="44"/>
        <v>0</v>
      </c>
      <c r="C111" s="37">
        <f t="shared" si="44"/>
        <v>0</v>
      </c>
      <c r="D111" s="38">
        <f t="shared" si="43"/>
        <v>0</v>
      </c>
      <c r="E111" s="37">
        <f t="shared" si="41"/>
        <v>0</v>
      </c>
      <c r="F111" s="37">
        <f t="shared" si="41"/>
        <v>0</v>
      </c>
      <c r="G111" s="166">
        <v>0</v>
      </c>
      <c r="H111" s="167">
        <v>0</v>
      </c>
      <c r="I111" s="166">
        <v>0</v>
      </c>
      <c r="J111" s="167">
        <v>0</v>
      </c>
      <c r="K111" s="166">
        <v>0</v>
      </c>
      <c r="L111" s="167">
        <v>0</v>
      </c>
      <c r="M111" s="166">
        <v>0</v>
      </c>
      <c r="N111" s="167">
        <v>0</v>
      </c>
      <c r="O111" s="39">
        <f>U111+Z111+AE111+AJ111</f>
        <v>0</v>
      </c>
      <c r="P111" s="40">
        <f t="shared" si="42"/>
        <v>0</v>
      </c>
      <c r="Q111" s="40">
        <f t="shared" si="51"/>
        <v>0</v>
      </c>
      <c r="R111" s="40">
        <f t="shared" si="51"/>
        <v>0</v>
      </c>
      <c r="S111" s="40">
        <f t="shared" si="51"/>
        <v>0</v>
      </c>
      <c r="T111" s="40">
        <f t="shared" si="51"/>
        <v>0</v>
      </c>
      <c r="U111" s="37">
        <f>SUM(V111:Y111)</f>
        <v>0</v>
      </c>
      <c r="V111" s="42">
        <v>0</v>
      </c>
      <c r="W111" s="162">
        <v>0</v>
      </c>
      <c r="X111" s="42">
        <v>0</v>
      </c>
      <c r="Y111" s="162">
        <v>0</v>
      </c>
      <c r="Z111" s="41">
        <f>SUM(AA111:AD111)</f>
        <v>0</v>
      </c>
      <c r="AA111" s="162">
        <v>0</v>
      </c>
      <c r="AB111" s="42">
        <v>0</v>
      </c>
      <c r="AC111" s="162">
        <v>0</v>
      </c>
      <c r="AD111" s="42">
        <v>0</v>
      </c>
      <c r="AE111" s="37">
        <f>SUM(AF111:AI111)</f>
        <v>0</v>
      </c>
      <c r="AF111" s="42">
        <v>0</v>
      </c>
      <c r="AG111" s="42">
        <v>0</v>
      </c>
      <c r="AH111" s="42">
        <v>0</v>
      </c>
      <c r="AI111" s="162">
        <v>0</v>
      </c>
      <c r="AJ111" s="41">
        <f>SUM(AK111:AN111)</f>
        <v>0</v>
      </c>
      <c r="AK111" s="162">
        <v>0</v>
      </c>
      <c r="AL111" s="42">
        <v>0</v>
      </c>
      <c r="AM111" s="162">
        <v>0</v>
      </c>
      <c r="AN111" s="163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0</v>
      </c>
      <c r="AX111" s="4">
        <v>0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">
        <v>0</v>
      </c>
      <c r="BE111" s="4">
        <v>0</v>
      </c>
      <c r="BF111" s="4">
        <v>0</v>
      </c>
      <c r="BG111" s="4">
        <v>0</v>
      </c>
      <c r="BH111" s="4">
        <v>0</v>
      </c>
      <c r="BI111" s="4">
        <v>0</v>
      </c>
      <c r="BJ111" s="4">
        <v>0</v>
      </c>
      <c r="BK111" s="4">
        <v>0</v>
      </c>
      <c r="BL111" s="4">
        <v>0</v>
      </c>
      <c r="BM111" s="4">
        <v>0</v>
      </c>
      <c r="BN111" s="4">
        <v>0</v>
      </c>
      <c r="BO111" s="4">
        <v>0</v>
      </c>
      <c r="BP111" s="4">
        <v>0</v>
      </c>
      <c r="BQ111" s="4">
        <v>0</v>
      </c>
      <c r="BR111" s="4">
        <v>0</v>
      </c>
      <c r="BS111" s="4">
        <v>0</v>
      </c>
      <c r="BT111" s="4">
        <v>0</v>
      </c>
    </row>
    <row r="112" spans="1:72" ht="14.25" customHeight="1" x14ac:dyDescent="0.2">
      <c r="A112" s="43" t="s">
        <v>261</v>
      </c>
      <c r="B112" s="36">
        <f t="shared" si="44"/>
        <v>25</v>
      </c>
      <c r="C112" s="37">
        <f t="shared" si="44"/>
        <v>4181</v>
      </c>
      <c r="D112" s="38">
        <f t="shared" si="43"/>
        <v>88</v>
      </c>
      <c r="E112" s="37">
        <f t="shared" si="41"/>
        <v>20</v>
      </c>
      <c r="F112" s="37">
        <f t="shared" si="41"/>
        <v>3458</v>
      </c>
      <c r="G112" s="166">
        <v>8</v>
      </c>
      <c r="H112" s="167">
        <v>37</v>
      </c>
      <c r="I112" s="166">
        <v>12</v>
      </c>
      <c r="J112" s="167">
        <v>3421</v>
      </c>
      <c r="K112" s="166">
        <v>3</v>
      </c>
      <c r="L112" s="167">
        <v>702</v>
      </c>
      <c r="M112" s="166">
        <v>2</v>
      </c>
      <c r="N112" s="167">
        <v>21</v>
      </c>
      <c r="O112" s="39">
        <f t="shared" ref="O112:O132" si="53">U112+Z112+AE112+AJ112</f>
        <v>88</v>
      </c>
      <c r="P112" s="40">
        <f t="shared" si="42"/>
        <v>48</v>
      </c>
      <c r="Q112" s="40">
        <f t="shared" si="51"/>
        <v>16</v>
      </c>
      <c r="R112" s="40">
        <f t="shared" si="51"/>
        <v>32</v>
      </c>
      <c r="S112" s="40">
        <f t="shared" si="51"/>
        <v>40</v>
      </c>
      <c r="T112" s="40">
        <f t="shared" si="51"/>
        <v>0</v>
      </c>
      <c r="U112" s="37">
        <f>SUM(V112:Y112)</f>
        <v>21</v>
      </c>
      <c r="V112" s="42">
        <v>16</v>
      </c>
      <c r="W112" s="162">
        <v>0</v>
      </c>
      <c r="X112" s="42">
        <v>5</v>
      </c>
      <c r="Y112" s="162">
        <v>0</v>
      </c>
      <c r="Z112" s="41">
        <f t="shared" ref="Z112:Z132" si="54">SUM(AA112:AD112)</f>
        <v>41</v>
      </c>
      <c r="AA112" s="162">
        <v>0</v>
      </c>
      <c r="AB112" s="42">
        <v>31</v>
      </c>
      <c r="AC112" s="162">
        <v>10</v>
      </c>
      <c r="AD112" s="42">
        <v>0</v>
      </c>
      <c r="AE112" s="37">
        <f t="shared" ref="AE112:AE132" si="55">SUM(AF112:AI112)</f>
        <v>22</v>
      </c>
      <c r="AF112" s="42">
        <v>0</v>
      </c>
      <c r="AG112" s="42">
        <v>0</v>
      </c>
      <c r="AH112" s="42">
        <v>22</v>
      </c>
      <c r="AI112" s="162">
        <v>0</v>
      </c>
      <c r="AJ112" s="41">
        <f>SUM(AK112:AN112)</f>
        <v>4</v>
      </c>
      <c r="AK112" s="162">
        <v>0</v>
      </c>
      <c r="AL112" s="42">
        <v>1</v>
      </c>
      <c r="AM112" s="162">
        <v>3</v>
      </c>
      <c r="AN112" s="163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0</v>
      </c>
      <c r="AX112" s="4">
        <v>0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  <c r="BD112" s="4">
        <v>0</v>
      </c>
      <c r="BE112" s="4">
        <v>0</v>
      </c>
      <c r="BF112" s="4">
        <v>0</v>
      </c>
      <c r="BG112" s="4">
        <v>0</v>
      </c>
      <c r="BH112" s="4">
        <v>0</v>
      </c>
      <c r="BI112" s="4">
        <v>0</v>
      </c>
      <c r="BJ112" s="4">
        <v>0</v>
      </c>
      <c r="BK112" s="4">
        <v>0</v>
      </c>
      <c r="BL112" s="4">
        <v>0</v>
      </c>
      <c r="BM112" s="4">
        <v>0</v>
      </c>
      <c r="BN112" s="4">
        <v>0</v>
      </c>
      <c r="BO112" s="4">
        <v>0</v>
      </c>
      <c r="BP112" s="4">
        <v>0</v>
      </c>
      <c r="BQ112" s="4">
        <v>0</v>
      </c>
      <c r="BR112" s="4">
        <v>0</v>
      </c>
      <c r="BS112" s="4">
        <v>0</v>
      </c>
      <c r="BT112" s="4">
        <v>0</v>
      </c>
    </row>
    <row r="113" spans="1:72" ht="14.25" customHeight="1" x14ac:dyDescent="0.2">
      <c r="A113" s="36" t="s">
        <v>260</v>
      </c>
      <c r="B113" s="36">
        <f t="shared" si="44"/>
        <v>4</v>
      </c>
      <c r="C113" s="37">
        <f t="shared" si="44"/>
        <v>3760</v>
      </c>
      <c r="D113" s="38">
        <f t="shared" si="43"/>
        <v>22</v>
      </c>
      <c r="E113" s="37">
        <f t="shared" si="41"/>
        <v>4</v>
      </c>
      <c r="F113" s="37">
        <f t="shared" si="41"/>
        <v>3760</v>
      </c>
      <c r="G113" s="166">
        <v>1</v>
      </c>
      <c r="H113" s="167">
        <v>1</v>
      </c>
      <c r="I113" s="166">
        <v>3</v>
      </c>
      <c r="J113" s="167">
        <v>3759</v>
      </c>
      <c r="K113" s="166">
        <v>0</v>
      </c>
      <c r="L113" s="167">
        <v>0</v>
      </c>
      <c r="M113" s="166">
        <v>0</v>
      </c>
      <c r="N113" s="167">
        <v>0</v>
      </c>
      <c r="O113" s="39">
        <f t="shared" si="53"/>
        <v>22</v>
      </c>
      <c r="P113" s="40">
        <f t="shared" si="42"/>
        <v>3</v>
      </c>
      <c r="Q113" s="40">
        <f t="shared" si="51"/>
        <v>1</v>
      </c>
      <c r="R113" s="40">
        <f t="shared" si="51"/>
        <v>2</v>
      </c>
      <c r="S113" s="40">
        <f t="shared" si="51"/>
        <v>19</v>
      </c>
      <c r="T113" s="40">
        <f t="shared" si="51"/>
        <v>0</v>
      </c>
      <c r="U113" s="37">
        <f t="shared" ref="U113:U132" si="56">SUM(V113:Y113)</f>
        <v>1</v>
      </c>
      <c r="V113" s="42">
        <v>1</v>
      </c>
      <c r="W113" s="162">
        <v>0</v>
      </c>
      <c r="X113" s="42">
        <v>0</v>
      </c>
      <c r="Y113" s="162">
        <v>0</v>
      </c>
      <c r="Z113" s="41">
        <f t="shared" si="54"/>
        <v>21</v>
      </c>
      <c r="AA113" s="162">
        <v>0</v>
      </c>
      <c r="AB113" s="42">
        <v>2</v>
      </c>
      <c r="AC113" s="162">
        <v>19</v>
      </c>
      <c r="AD113" s="42">
        <v>0</v>
      </c>
      <c r="AE113" s="37">
        <f t="shared" si="55"/>
        <v>0</v>
      </c>
      <c r="AF113" s="42">
        <v>0</v>
      </c>
      <c r="AG113" s="42">
        <v>0</v>
      </c>
      <c r="AH113" s="42">
        <v>0</v>
      </c>
      <c r="AI113" s="162">
        <v>0</v>
      </c>
      <c r="AJ113" s="41">
        <f t="shared" ref="AJ113:AJ132" si="57">SUM(AK113:AN113)</f>
        <v>0</v>
      </c>
      <c r="AK113" s="162">
        <v>0</v>
      </c>
      <c r="AL113" s="42">
        <v>0</v>
      </c>
      <c r="AM113" s="162">
        <v>0</v>
      </c>
      <c r="AN113" s="163">
        <v>0</v>
      </c>
      <c r="AO113" s="4">
        <v>0</v>
      </c>
      <c r="AP113" s="4">
        <v>0</v>
      </c>
      <c r="AQ113" s="4">
        <v>0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0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0</v>
      </c>
      <c r="BG113" s="4">
        <v>0</v>
      </c>
      <c r="BH113" s="4">
        <v>0</v>
      </c>
      <c r="BI113" s="4">
        <v>0</v>
      </c>
      <c r="BJ113" s="4">
        <v>0</v>
      </c>
      <c r="BK113" s="4">
        <v>0</v>
      </c>
      <c r="BL113" s="4">
        <v>0</v>
      </c>
      <c r="BM113" s="4">
        <v>0</v>
      </c>
      <c r="BN113" s="4">
        <v>0</v>
      </c>
      <c r="BO113" s="4">
        <v>0</v>
      </c>
      <c r="BP113" s="4">
        <v>0</v>
      </c>
      <c r="BQ113" s="4">
        <v>0</v>
      </c>
      <c r="BR113" s="4">
        <v>0</v>
      </c>
      <c r="BS113" s="4">
        <v>0</v>
      </c>
      <c r="BT113" s="4">
        <v>0</v>
      </c>
    </row>
    <row r="114" spans="1:72" ht="14.25" customHeight="1" x14ac:dyDescent="0.2">
      <c r="A114" s="36" t="s">
        <v>259</v>
      </c>
      <c r="B114" s="36">
        <f t="shared" si="44"/>
        <v>3</v>
      </c>
      <c r="C114" s="37">
        <f>F114+L114+N114</f>
        <v>60327</v>
      </c>
      <c r="D114" s="38">
        <f t="shared" si="43"/>
        <v>23</v>
      </c>
      <c r="E114" s="37">
        <f t="shared" si="41"/>
        <v>3</v>
      </c>
      <c r="F114" s="37">
        <f t="shared" si="41"/>
        <v>60327</v>
      </c>
      <c r="G114" s="166">
        <v>1</v>
      </c>
      <c r="H114" s="167">
        <v>1</v>
      </c>
      <c r="I114" s="166">
        <v>2</v>
      </c>
      <c r="J114" s="167">
        <v>60326</v>
      </c>
      <c r="K114" s="166">
        <v>0</v>
      </c>
      <c r="L114" s="167">
        <v>0</v>
      </c>
      <c r="M114" s="166">
        <v>0</v>
      </c>
      <c r="N114" s="167">
        <v>0</v>
      </c>
      <c r="O114" s="39">
        <f t="shared" si="53"/>
        <v>23</v>
      </c>
      <c r="P114" s="40">
        <f t="shared" si="42"/>
        <v>2</v>
      </c>
      <c r="Q114" s="40">
        <f t="shared" si="51"/>
        <v>0</v>
      </c>
      <c r="R114" s="40">
        <f t="shared" si="51"/>
        <v>2</v>
      </c>
      <c r="S114" s="40">
        <f t="shared" si="51"/>
        <v>21</v>
      </c>
      <c r="T114" s="40">
        <f t="shared" si="51"/>
        <v>0</v>
      </c>
      <c r="U114" s="37">
        <f t="shared" si="56"/>
        <v>0</v>
      </c>
      <c r="V114" s="42">
        <v>0</v>
      </c>
      <c r="W114" s="162">
        <v>0</v>
      </c>
      <c r="X114" s="42">
        <v>0</v>
      </c>
      <c r="Y114" s="162">
        <v>0</v>
      </c>
      <c r="Z114" s="41">
        <f t="shared" si="54"/>
        <v>23</v>
      </c>
      <c r="AA114" s="162">
        <v>0</v>
      </c>
      <c r="AB114" s="42">
        <v>2</v>
      </c>
      <c r="AC114" s="162">
        <v>21</v>
      </c>
      <c r="AD114" s="42">
        <v>0</v>
      </c>
      <c r="AE114" s="37">
        <f t="shared" si="55"/>
        <v>0</v>
      </c>
      <c r="AF114" s="42">
        <v>0</v>
      </c>
      <c r="AG114" s="42">
        <v>0</v>
      </c>
      <c r="AH114" s="42">
        <v>0</v>
      </c>
      <c r="AI114" s="162">
        <v>0</v>
      </c>
      <c r="AJ114" s="41">
        <f t="shared" si="57"/>
        <v>0</v>
      </c>
      <c r="AK114" s="162">
        <v>0</v>
      </c>
      <c r="AL114" s="42">
        <v>0</v>
      </c>
      <c r="AM114" s="162">
        <v>0</v>
      </c>
      <c r="AN114" s="163">
        <v>0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0</v>
      </c>
      <c r="AU114" s="4">
        <v>0</v>
      </c>
      <c r="AV114" s="4">
        <v>0</v>
      </c>
      <c r="AW114" s="4">
        <v>0</v>
      </c>
      <c r="AX114" s="4">
        <v>0</v>
      </c>
      <c r="AY114" s="4">
        <v>0</v>
      </c>
      <c r="AZ114" s="4">
        <v>0</v>
      </c>
      <c r="BA114" s="4">
        <v>0</v>
      </c>
      <c r="BB114" s="4">
        <v>0</v>
      </c>
      <c r="BC114" s="4">
        <v>0</v>
      </c>
      <c r="BD114" s="4">
        <v>0</v>
      </c>
      <c r="BE114" s="4">
        <v>0</v>
      </c>
      <c r="BF114" s="4">
        <v>0</v>
      </c>
      <c r="BG114" s="4">
        <v>0</v>
      </c>
      <c r="BH114" s="4">
        <v>0</v>
      </c>
      <c r="BI114" s="4">
        <v>0</v>
      </c>
      <c r="BJ114" s="4">
        <v>0</v>
      </c>
      <c r="BK114" s="4">
        <v>0</v>
      </c>
      <c r="BL114" s="4">
        <v>0</v>
      </c>
      <c r="BM114" s="4">
        <v>0</v>
      </c>
      <c r="BN114" s="4">
        <v>0</v>
      </c>
      <c r="BO114" s="4">
        <v>0</v>
      </c>
      <c r="BP114" s="4">
        <v>0</v>
      </c>
      <c r="BQ114" s="4">
        <v>0</v>
      </c>
      <c r="BR114" s="4">
        <v>0</v>
      </c>
      <c r="BS114" s="4">
        <v>0</v>
      </c>
      <c r="BT114" s="4">
        <v>0</v>
      </c>
    </row>
    <row r="115" spans="1:72" ht="14.25" customHeight="1" x14ac:dyDescent="0.2">
      <c r="A115" s="36" t="s">
        <v>258</v>
      </c>
      <c r="B115" s="36">
        <f t="shared" si="44"/>
        <v>3</v>
      </c>
      <c r="C115" s="37">
        <f t="shared" si="44"/>
        <v>501</v>
      </c>
      <c r="D115" s="38">
        <f t="shared" si="43"/>
        <v>7</v>
      </c>
      <c r="E115" s="37">
        <f t="shared" si="41"/>
        <v>3</v>
      </c>
      <c r="F115" s="37">
        <f t="shared" si="41"/>
        <v>501</v>
      </c>
      <c r="G115" s="166">
        <v>1</v>
      </c>
      <c r="H115" s="167">
        <v>1</v>
      </c>
      <c r="I115" s="166">
        <v>2</v>
      </c>
      <c r="J115" s="167">
        <v>500</v>
      </c>
      <c r="K115" s="166">
        <v>0</v>
      </c>
      <c r="L115" s="167">
        <v>0</v>
      </c>
      <c r="M115" s="166">
        <v>0</v>
      </c>
      <c r="N115" s="167">
        <v>0</v>
      </c>
      <c r="O115" s="39">
        <f t="shared" si="53"/>
        <v>7</v>
      </c>
      <c r="P115" s="40">
        <f t="shared" si="42"/>
        <v>1</v>
      </c>
      <c r="Q115" s="40">
        <f t="shared" si="51"/>
        <v>0</v>
      </c>
      <c r="R115" s="40">
        <f t="shared" si="51"/>
        <v>1</v>
      </c>
      <c r="S115" s="40">
        <f t="shared" si="51"/>
        <v>6</v>
      </c>
      <c r="T115" s="40">
        <f t="shared" si="51"/>
        <v>0</v>
      </c>
      <c r="U115" s="37">
        <f t="shared" si="56"/>
        <v>1</v>
      </c>
      <c r="V115" s="42">
        <v>0</v>
      </c>
      <c r="W115" s="162">
        <v>0</v>
      </c>
      <c r="X115" s="42">
        <v>1</v>
      </c>
      <c r="Y115" s="162">
        <v>0</v>
      </c>
      <c r="Z115" s="41">
        <f t="shared" si="54"/>
        <v>6</v>
      </c>
      <c r="AA115" s="162">
        <v>0</v>
      </c>
      <c r="AB115" s="42">
        <v>1</v>
      </c>
      <c r="AC115" s="162">
        <v>5</v>
      </c>
      <c r="AD115" s="42">
        <v>0</v>
      </c>
      <c r="AE115" s="37">
        <f t="shared" si="55"/>
        <v>0</v>
      </c>
      <c r="AF115" s="42">
        <v>0</v>
      </c>
      <c r="AG115" s="42">
        <v>0</v>
      </c>
      <c r="AH115" s="42">
        <v>0</v>
      </c>
      <c r="AI115" s="162">
        <v>0</v>
      </c>
      <c r="AJ115" s="41">
        <f t="shared" si="57"/>
        <v>0</v>
      </c>
      <c r="AK115" s="162">
        <v>0</v>
      </c>
      <c r="AL115" s="42">
        <v>0</v>
      </c>
      <c r="AM115" s="162">
        <v>0</v>
      </c>
      <c r="AN115" s="163">
        <v>0</v>
      </c>
      <c r="AO115" s="4">
        <v>0</v>
      </c>
      <c r="AP115" s="4">
        <v>0</v>
      </c>
      <c r="AQ115" s="4">
        <v>0</v>
      </c>
      <c r="AR115" s="4">
        <v>0</v>
      </c>
      <c r="AS115" s="4">
        <v>0</v>
      </c>
      <c r="AT115" s="4">
        <v>0</v>
      </c>
      <c r="AU115" s="4">
        <v>0</v>
      </c>
      <c r="AV115" s="4">
        <v>0</v>
      </c>
      <c r="AW115" s="4">
        <v>0</v>
      </c>
      <c r="AX115" s="4">
        <v>0</v>
      </c>
      <c r="AY115" s="4">
        <v>0</v>
      </c>
      <c r="AZ115" s="4">
        <v>0</v>
      </c>
      <c r="BA115" s="4">
        <v>0</v>
      </c>
      <c r="BB115" s="4">
        <v>0</v>
      </c>
      <c r="BC115" s="4">
        <v>0</v>
      </c>
      <c r="BD115" s="4">
        <v>0</v>
      </c>
      <c r="BE115" s="4">
        <v>0</v>
      </c>
      <c r="BF115" s="4">
        <v>0</v>
      </c>
      <c r="BG115" s="4">
        <v>0</v>
      </c>
      <c r="BH115" s="4">
        <v>0</v>
      </c>
      <c r="BI115" s="4">
        <v>0</v>
      </c>
      <c r="BJ115" s="4">
        <v>0</v>
      </c>
      <c r="BK115" s="4">
        <v>0</v>
      </c>
      <c r="BL115" s="4">
        <v>0</v>
      </c>
      <c r="BM115" s="4">
        <v>0</v>
      </c>
      <c r="BN115" s="4">
        <v>0</v>
      </c>
      <c r="BO115" s="4">
        <v>0</v>
      </c>
      <c r="BP115" s="4">
        <v>0</v>
      </c>
      <c r="BQ115" s="4">
        <v>0</v>
      </c>
      <c r="BR115" s="4">
        <v>0</v>
      </c>
      <c r="BS115" s="4">
        <v>0</v>
      </c>
      <c r="BT115" s="4">
        <v>0</v>
      </c>
    </row>
    <row r="116" spans="1:72" ht="14.25" customHeight="1" x14ac:dyDescent="0.2">
      <c r="A116" s="36" t="s">
        <v>389</v>
      </c>
      <c r="B116" s="36">
        <f t="shared" si="44"/>
        <v>0</v>
      </c>
      <c r="C116" s="37">
        <f t="shared" si="44"/>
        <v>0</v>
      </c>
      <c r="D116" s="38">
        <f t="shared" si="43"/>
        <v>0</v>
      </c>
      <c r="E116" s="37">
        <f t="shared" si="41"/>
        <v>0</v>
      </c>
      <c r="F116" s="37">
        <f t="shared" si="41"/>
        <v>0</v>
      </c>
      <c r="G116" s="166">
        <v>0</v>
      </c>
      <c r="H116" s="167">
        <v>0</v>
      </c>
      <c r="I116" s="166">
        <v>0</v>
      </c>
      <c r="J116" s="167">
        <v>0</v>
      </c>
      <c r="K116" s="166">
        <v>0</v>
      </c>
      <c r="L116" s="167">
        <v>0</v>
      </c>
      <c r="M116" s="166">
        <v>0</v>
      </c>
      <c r="N116" s="167">
        <v>0</v>
      </c>
      <c r="O116" s="39">
        <f t="shared" si="53"/>
        <v>0</v>
      </c>
      <c r="P116" s="40">
        <f t="shared" si="42"/>
        <v>0</v>
      </c>
      <c r="Q116" s="40">
        <f t="shared" si="51"/>
        <v>0</v>
      </c>
      <c r="R116" s="40">
        <f t="shared" si="51"/>
        <v>0</v>
      </c>
      <c r="S116" s="40">
        <f t="shared" si="51"/>
        <v>0</v>
      </c>
      <c r="T116" s="40">
        <f t="shared" si="51"/>
        <v>0</v>
      </c>
      <c r="U116" s="37">
        <f t="shared" si="56"/>
        <v>0</v>
      </c>
      <c r="V116" s="42">
        <v>0</v>
      </c>
      <c r="W116" s="162">
        <v>0</v>
      </c>
      <c r="X116" s="42">
        <v>0</v>
      </c>
      <c r="Y116" s="162">
        <v>0</v>
      </c>
      <c r="Z116" s="41">
        <f t="shared" si="54"/>
        <v>0</v>
      </c>
      <c r="AA116" s="162">
        <v>0</v>
      </c>
      <c r="AB116" s="42">
        <v>0</v>
      </c>
      <c r="AC116" s="162">
        <v>0</v>
      </c>
      <c r="AD116" s="42">
        <v>0</v>
      </c>
      <c r="AE116" s="37">
        <f t="shared" si="55"/>
        <v>0</v>
      </c>
      <c r="AF116" s="42">
        <v>0</v>
      </c>
      <c r="AG116" s="42">
        <v>0</v>
      </c>
      <c r="AH116" s="42">
        <v>0</v>
      </c>
      <c r="AI116" s="162">
        <v>0</v>
      </c>
      <c r="AJ116" s="41">
        <f t="shared" si="57"/>
        <v>0</v>
      </c>
      <c r="AK116" s="162">
        <v>0</v>
      </c>
      <c r="AL116" s="42">
        <v>0</v>
      </c>
      <c r="AM116" s="162">
        <v>0</v>
      </c>
      <c r="AN116" s="163">
        <v>0</v>
      </c>
      <c r="AO116" s="4">
        <v>0</v>
      </c>
      <c r="AP116" s="4">
        <v>0</v>
      </c>
      <c r="AQ116" s="4">
        <v>0</v>
      </c>
      <c r="AR116" s="4">
        <v>0</v>
      </c>
      <c r="AS116" s="4">
        <v>0</v>
      </c>
      <c r="AT116" s="4">
        <v>0</v>
      </c>
      <c r="AU116" s="4">
        <v>0</v>
      </c>
      <c r="AV116" s="4">
        <v>0</v>
      </c>
      <c r="AW116" s="4">
        <v>0</v>
      </c>
      <c r="AX116" s="4">
        <v>0</v>
      </c>
      <c r="AY116" s="4">
        <v>0</v>
      </c>
      <c r="AZ116" s="4">
        <v>0</v>
      </c>
      <c r="BA116" s="4">
        <v>0</v>
      </c>
      <c r="BB116" s="4">
        <v>0</v>
      </c>
      <c r="BC116" s="4">
        <v>0</v>
      </c>
      <c r="BD116" s="4">
        <v>0</v>
      </c>
      <c r="BE116" s="4">
        <v>0</v>
      </c>
      <c r="BF116" s="4">
        <v>0</v>
      </c>
      <c r="BG116" s="4">
        <v>0</v>
      </c>
      <c r="BH116" s="4">
        <v>0</v>
      </c>
      <c r="BI116" s="4">
        <v>0</v>
      </c>
      <c r="BJ116" s="4">
        <v>0</v>
      </c>
      <c r="BK116" s="4">
        <v>0</v>
      </c>
      <c r="BL116" s="4">
        <v>0</v>
      </c>
      <c r="BM116" s="4">
        <v>0</v>
      </c>
      <c r="BN116" s="4">
        <v>0</v>
      </c>
      <c r="BO116" s="4">
        <v>0</v>
      </c>
      <c r="BP116" s="4">
        <v>0</v>
      </c>
      <c r="BQ116" s="4">
        <v>0</v>
      </c>
      <c r="BR116" s="4">
        <v>0</v>
      </c>
      <c r="BS116" s="4">
        <v>0</v>
      </c>
      <c r="BT116" s="4">
        <v>0</v>
      </c>
    </row>
    <row r="117" spans="1:72" ht="14.25" customHeight="1" x14ac:dyDescent="0.2">
      <c r="A117" s="43" t="s">
        <v>257</v>
      </c>
      <c r="B117" s="36">
        <f t="shared" si="44"/>
        <v>12</v>
      </c>
      <c r="C117" s="37">
        <f t="shared" si="44"/>
        <v>1566</v>
      </c>
      <c r="D117" s="38">
        <f t="shared" si="43"/>
        <v>44</v>
      </c>
      <c r="E117" s="37">
        <f t="shared" si="41"/>
        <v>6</v>
      </c>
      <c r="F117" s="37">
        <f t="shared" si="41"/>
        <v>16</v>
      </c>
      <c r="G117" s="166">
        <v>4</v>
      </c>
      <c r="H117" s="167">
        <v>14</v>
      </c>
      <c r="I117" s="166">
        <v>2</v>
      </c>
      <c r="J117" s="167">
        <v>2</v>
      </c>
      <c r="K117" s="166">
        <v>5</v>
      </c>
      <c r="L117" s="167">
        <v>1549</v>
      </c>
      <c r="M117" s="166">
        <v>1</v>
      </c>
      <c r="N117" s="167">
        <v>1</v>
      </c>
      <c r="O117" s="39">
        <f t="shared" si="53"/>
        <v>44</v>
      </c>
      <c r="P117" s="40">
        <f t="shared" si="42"/>
        <v>18</v>
      </c>
      <c r="Q117" s="40">
        <f t="shared" si="51"/>
        <v>15</v>
      </c>
      <c r="R117" s="40">
        <f t="shared" si="51"/>
        <v>3</v>
      </c>
      <c r="S117" s="40">
        <f t="shared" si="51"/>
        <v>26</v>
      </c>
      <c r="T117" s="40">
        <f t="shared" si="51"/>
        <v>0</v>
      </c>
      <c r="U117" s="37">
        <f t="shared" si="56"/>
        <v>18</v>
      </c>
      <c r="V117" s="42">
        <v>11</v>
      </c>
      <c r="W117" s="162">
        <v>0</v>
      </c>
      <c r="X117" s="42">
        <v>7</v>
      </c>
      <c r="Y117" s="162">
        <v>0</v>
      </c>
      <c r="Z117" s="41">
        <f t="shared" si="54"/>
        <v>3</v>
      </c>
      <c r="AA117" s="162">
        <v>0</v>
      </c>
      <c r="AB117" s="42">
        <v>3</v>
      </c>
      <c r="AC117" s="162">
        <v>0</v>
      </c>
      <c r="AD117" s="42">
        <v>0</v>
      </c>
      <c r="AE117" s="37">
        <f t="shared" si="55"/>
        <v>19</v>
      </c>
      <c r="AF117" s="42">
        <v>0</v>
      </c>
      <c r="AG117" s="42">
        <v>0</v>
      </c>
      <c r="AH117" s="42">
        <v>19</v>
      </c>
      <c r="AI117" s="162">
        <v>0</v>
      </c>
      <c r="AJ117" s="41">
        <f t="shared" si="57"/>
        <v>4</v>
      </c>
      <c r="AK117" s="162">
        <v>4</v>
      </c>
      <c r="AL117" s="42">
        <v>0</v>
      </c>
      <c r="AM117" s="162">
        <v>0</v>
      </c>
      <c r="AN117" s="163">
        <v>0</v>
      </c>
      <c r="AO117" s="4">
        <v>0</v>
      </c>
      <c r="AP117" s="4">
        <v>0</v>
      </c>
      <c r="AQ117" s="4">
        <v>0</v>
      </c>
      <c r="AR117" s="4">
        <v>0</v>
      </c>
      <c r="AS117" s="4">
        <v>0</v>
      </c>
      <c r="AT117" s="4">
        <v>0</v>
      </c>
      <c r="AU117" s="4">
        <v>0</v>
      </c>
      <c r="AV117" s="4">
        <v>0</v>
      </c>
      <c r="AW117" s="4">
        <v>0</v>
      </c>
      <c r="AX117" s="4">
        <v>0</v>
      </c>
      <c r="AY117" s="4">
        <v>0</v>
      </c>
      <c r="AZ117" s="4">
        <v>0</v>
      </c>
      <c r="BA117" s="4">
        <v>0</v>
      </c>
      <c r="BB117" s="4">
        <v>0</v>
      </c>
      <c r="BC117" s="4">
        <v>0</v>
      </c>
      <c r="BD117" s="4">
        <v>0</v>
      </c>
      <c r="BE117" s="4">
        <v>0</v>
      </c>
      <c r="BF117" s="4">
        <v>0</v>
      </c>
      <c r="BG117" s="4">
        <v>0</v>
      </c>
      <c r="BH117" s="4">
        <v>0</v>
      </c>
      <c r="BI117" s="4">
        <v>0</v>
      </c>
      <c r="BJ117" s="4">
        <v>0</v>
      </c>
      <c r="BK117" s="4">
        <v>0</v>
      </c>
      <c r="BL117" s="4">
        <v>0</v>
      </c>
      <c r="BM117" s="4">
        <v>0</v>
      </c>
      <c r="BN117" s="4">
        <v>0</v>
      </c>
      <c r="BO117" s="4">
        <v>0</v>
      </c>
      <c r="BP117" s="4">
        <v>0</v>
      </c>
      <c r="BQ117" s="4">
        <v>0</v>
      </c>
      <c r="BR117" s="4">
        <v>0</v>
      </c>
      <c r="BS117" s="4">
        <v>0</v>
      </c>
      <c r="BT117" s="4">
        <v>0</v>
      </c>
    </row>
    <row r="118" spans="1:72" ht="14.25" customHeight="1" x14ac:dyDescent="0.2">
      <c r="A118" s="43" t="s">
        <v>256</v>
      </c>
      <c r="B118" s="36">
        <f t="shared" si="44"/>
        <v>32</v>
      </c>
      <c r="C118" s="37">
        <f t="shared" si="44"/>
        <v>35331</v>
      </c>
      <c r="D118" s="38">
        <f t="shared" si="43"/>
        <v>134</v>
      </c>
      <c r="E118" s="37">
        <f t="shared" si="41"/>
        <v>27</v>
      </c>
      <c r="F118" s="37">
        <f t="shared" si="41"/>
        <v>9654</v>
      </c>
      <c r="G118" s="166">
        <v>13</v>
      </c>
      <c r="H118" s="167">
        <v>27</v>
      </c>
      <c r="I118" s="166">
        <v>14</v>
      </c>
      <c r="J118" s="167">
        <v>9627</v>
      </c>
      <c r="K118" s="166">
        <v>4</v>
      </c>
      <c r="L118" s="167">
        <v>25673</v>
      </c>
      <c r="M118" s="166">
        <v>1</v>
      </c>
      <c r="N118" s="167">
        <v>4</v>
      </c>
      <c r="O118" s="39">
        <f t="shared" si="53"/>
        <v>134</v>
      </c>
      <c r="P118" s="40">
        <f t="shared" si="42"/>
        <v>76</v>
      </c>
      <c r="Q118" s="40">
        <f t="shared" si="51"/>
        <v>31</v>
      </c>
      <c r="R118" s="40">
        <f t="shared" si="51"/>
        <v>45</v>
      </c>
      <c r="S118" s="40">
        <f t="shared" si="51"/>
        <v>57</v>
      </c>
      <c r="T118" s="40">
        <f t="shared" si="51"/>
        <v>1</v>
      </c>
      <c r="U118" s="37">
        <f t="shared" si="56"/>
        <v>34</v>
      </c>
      <c r="V118" s="42">
        <v>26</v>
      </c>
      <c r="W118" s="162">
        <v>0</v>
      </c>
      <c r="X118" s="42">
        <v>7</v>
      </c>
      <c r="Y118" s="162">
        <v>1</v>
      </c>
      <c r="Z118" s="41">
        <f t="shared" si="54"/>
        <v>73</v>
      </c>
      <c r="AA118" s="162">
        <v>5</v>
      </c>
      <c r="AB118" s="42">
        <v>45</v>
      </c>
      <c r="AC118" s="162">
        <v>23</v>
      </c>
      <c r="AD118" s="42">
        <v>0</v>
      </c>
      <c r="AE118" s="37">
        <f t="shared" si="55"/>
        <v>27</v>
      </c>
      <c r="AF118" s="42">
        <v>0</v>
      </c>
      <c r="AG118" s="42">
        <v>0</v>
      </c>
      <c r="AH118" s="42">
        <v>27</v>
      </c>
      <c r="AI118" s="162">
        <v>0</v>
      </c>
      <c r="AJ118" s="41">
        <f t="shared" si="57"/>
        <v>0</v>
      </c>
      <c r="AK118" s="162">
        <v>0</v>
      </c>
      <c r="AL118" s="42">
        <v>0</v>
      </c>
      <c r="AM118" s="162">
        <v>0</v>
      </c>
      <c r="AN118" s="163">
        <v>0</v>
      </c>
      <c r="AO118" s="4">
        <v>0</v>
      </c>
      <c r="AP118" s="4">
        <v>0</v>
      </c>
      <c r="AQ118" s="4">
        <v>0</v>
      </c>
      <c r="AR118" s="4">
        <v>0</v>
      </c>
      <c r="AS118" s="4">
        <v>0</v>
      </c>
      <c r="AT118" s="4">
        <v>0</v>
      </c>
      <c r="AU118" s="4">
        <v>0</v>
      </c>
      <c r="AV118" s="4">
        <v>0</v>
      </c>
      <c r="AW118" s="4">
        <v>0</v>
      </c>
      <c r="AX118" s="4">
        <v>0</v>
      </c>
      <c r="AY118" s="4">
        <v>0</v>
      </c>
      <c r="AZ118" s="4">
        <v>0</v>
      </c>
      <c r="BA118" s="4">
        <v>0</v>
      </c>
      <c r="BB118" s="4">
        <v>0</v>
      </c>
      <c r="BC118" s="4">
        <v>0</v>
      </c>
      <c r="BD118" s="4">
        <v>0</v>
      </c>
      <c r="BE118" s="4">
        <v>0</v>
      </c>
      <c r="BF118" s="4">
        <v>0</v>
      </c>
      <c r="BG118" s="4">
        <v>0</v>
      </c>
      <c r="BH118" s="4">
        <v>0</v>
      </c>
      <c r="BI118" s="4">
        <v>0</v>
      </c>
      <c r="BJ118" s="4">
        <v>0</v>
      </c>
      <c r="BK118" s="4">
        <v>0</v>
      </c>
      <c r="BL118" s="4">
        <v>0</v>
      </c>
      <c r="BM118" s="4">
        <v>0</v>
      </c>
      <c r="BN118" s="4">
        <v>0</v>
      </c>
      <c r="BO118" s="4">
        <v>0</v>
      </c>
      <c r="BP118" s="4">
        <v>0</v>
      </c>
      <c r="BQ118" s="4">
        <v>0</v>
      </c>
      <c r="BR118" s="4">
        <v>0</v>
      </c>
      <c r="BS118" s="4">
        <v>0</v>
      </c>
      <c r="BT118" s="4">
        <v>0</v>
      </c>
    </row>
    <row r="119" spans="1:72" ht="14.25" customHeight="1" x14ac:dyDescent="0.2">
      <c r="A119" s="43" t="s">
        <v>255</v>
      </c>
      <c r="B119" s="36">
        <f t="shared" si="44"/>
        <v>11</v>
      </c>
      <c r="C119" s="37">
        <f t="shared" si="44"/>
        <v>20</v>
      </c>
      <c r="D119" s="38">
        <f t="shared" si="43"/>
        <v>20</v>
      </c>
      <c r="E119" s="37">
        <f t="shared" si="41"/>
        <v>7</v>
      </c>
      <c r="F119" s="37">
        <f t="shared" si="41"/>
        <v>10</v>
      </c>
      <c r="G119" s="166">
        <v>3</v>
      </c>
      <c r="H119" s="167">
        <v>6</v>
      </c>
      <c r="I119" s="166">
        <v>4</v>
      </c>
      <c r="J119" s="167">
        <v>4</v>
      </c>
      <c r="K119" s="166">
        <v>3</v>
      </c>
      <c r="L119" s="167">
        <v>9</v>
      </c>
      <c r="M119" s="166">
        <v>1</v>
      </c>
      <c r="N119" s="167">
        <v>1</v>
      </c>
      <c r="O119" s="39">
        <f t="shared" si="53"/>
        <v>20</v>
      </c>
      <c r="P119" s="40">
        <f t="shared" si="42"/>
        <v>15</v>
      </c>
      <c r="Q119" s="40">
        <f t="shared" si="51"/>
        <v>9</v>
      </c>
      <c r="R119" s="40">
        <f t="shared" si="51"/>
        <v>6</v>
      </c>
      <c r="S119" s="40">
        <f t="shared" si="51"/>
        <v>4</v>
      </c>
      <c r="T119" s="40">
        <f t="shared" si="51"/>
        <v>1</v>
      </c>
      <c r="U119" s="37">
        <f t="shared" si="56"/>
        <v>9</v>
      </c>
      <c r="V119" s="42">
        <v>9</v>
      </c>
      <c r="W119" s="162">
        <v>0</v>
      </c>
      <c r="X119" s="42">
        <v>0</v>
      </c>
      <c r="Y119" s="162">
        <v>0</v>
      </c>
      <c r="Z119" s="41">
        <f t="shared" si="54"/>
        <v>6</v>
      </c>
      <c r="AA119" s="162">
        <v>0</v>
      </c>
      <c r="AB119" s="42">
        <v>6</v>
      </c>
      <c r="AC119" s="162">
        <v>0</v>
      </c>
      <c r="AD119" s="42">
        <v>0</v>
      </c>
      <c r="AE119" s="37">
        <f t="shared" si="55"/>
        <v>4</v>
      </c>
      <c r="AF119" s="42">
        <v>0</v>
      </c>
      <c r="AG119" s="42">
        <v>0</v>
      </c>
      <c r="AH119" s="42">
        <v>4</v>
      </c>
      <c r="AI119" s="162">
        <v>0</v>
      </c>
      <c r="AJ119" s="41">
        <f t="shared" si="57"/>
        <v>1</v>
      </c>
      <c r="AK119" s="162">
        <v>0</v>
      </c>
      <c r="AL119" s="42">
        <v>0</v>
      </c>
      <c r="AM119" s="162">
        <v>0</v>
      </c>
      <c r="AN119" s="163">
        <v>1</v>
      </c>
      <c r="AO119" s="4">
        <v>0</v>
      </c>
      <c r="AP119" s="4">
        <v>0</v>
      </c>
      <c r="AQ119" s="4">
        <v>0</v>
      </c>
      <c r="AR119" s="4">
        <v>0</v>
      </c>
      <c r="AS119" s="4">
        <v>0</v>
      </c>
      <c r="AT119" s="4">
        <v>0</v>
      </c>
      <c r="AU119" s="4">
        <v>0</v>
      </c>
      <c r="AV119" s="4">
        <v>0</v>
      </c>
      <c r="AW119" s="4">
        <v>0</v>
      </c>
      <c r="AX119" s="4">
        <v>0</v>
      </c>
      <c r="AY119" s="4">
        <v>0</v>
      </c>
      <c r="AZ119" s="4">
        <v>0</v>
      </c>
      <c r="BA119" s="4">
        <v>0</v>
      </c>
      <c r="BB119" s="4">
        <v>0</v>
      </c>
      <c r="BC119" s="4">
        <v>0</v>
      </c>
      <c r="BD119" s="4">
        <v>0</v>
      </c>
      <c r="BE119" s="4">
        <v>0</v>
      </c>
      <c r="BF119" s="4">
        <v>0</v>
      </c>
      <c r="BG119" s="4">
        <v>0</v>
      </c>
      <c r="BH119" s="4">
        <v>0</v>
      </c>
      <c r="BI119" s="4">
        <v>0</v>
      </c>
      <c r="BJ119" s="4">
        <v>0</v>
      </c>
      <c r="BK119" s="4">
        <v>0</v>
      </c>
      <c r="BL119" s="4">
        <v>0</v>
      </c>
      <c r="BM119" s="4">
        <v>0</v>
      </c>
      <c r="BN119" s="4">
        <v>0</v>
      </c>
      <c r="BO119" s="4">
        <v>0</v>
      </c>
      <c r="BP119" s="4">
        <v>0</v>
      </c>
      <c r="BQ119" s="4">
        <v>0</v>
      </c>
      <c r="BR119" s="4">
        <v>0</v>
      </c>
      <c r="BS119" s="4">
        <v>0</v>
      </c>
      <c r="BT119" s="4">
        <v>0</v>
      </c>
    </row>
    <row r="120" spans="1:72" ht="14.25" customHeight="1" x14ac:dyDescent="0.2">
      <c r="A120" s="43" t="s">
        <v>254</v>
      </c>
      <c r="B120" s="36">
        <f t="shared" si="44"/>
        <v>23</v>
      </c>
      <c r="C120" s="37">
        <f t="shared" si="44"/>
        <v>51</v>
      </c>
      <c r="D120" s="38">
        <f t="shared" si="43"/>
        <v>52</v>
      </c>
      <c r="E120" s="37">
        <f t="shared" si="41"/>
        <v>21</v>
      </c>
      <c r="F120" s="37">
        <f t="shared" si="41"/>
        <v>47</v>
      </c>
      <c r="G120" s="166">
        <v>7</v>
      </c>
      <c r="H120" s="167">
        <v>13</v>
      </c>
      <c r="I120" s="166">
        <v>14</v>
      </c>
      <c r="J120" s="167">
        <v>34</v>
      </c>
      <c r="K120" s="166">
        <v>2</v>
      </c>
      <c r="L120" s="167">
        <v>4</v>
      </c>
      <c r="M120" s="166">
        <v>0</v>
      </c>
      <c r="N120" s="167">
        <v>0</v>
      </c>
      <c r="O120" s="39">
        <f t="shared" si="53"/>
        <v>52</v>
      </c>
      <c r="P120" s="40">
        <f t="shared" si="42"/>
        <v>50</v>
      </c>
      <c r="Q120" s="40">
        <f t="shared" si="51"/>
        <v>18</v>
      </c>
      <c r="R120" s="40">
        <f t="shared" si="51"/>
        <v>32</v>
      </c>
      <c r="S120" s="40">
        <f t="shared" si="51"/>
        <v>2</v>
      </c>
      <c r="T120" s="40">
        <f t="shared" si="51"/>
        <v>0</v>
      </c>
      <c r="U120" s="37">
        <f t="shared" si="56"/>
        <v>18</v>
      </c>
      <c r="V120" s="42">
        <v>18</v>
      </c>
      <c r="W120" s="162">
        <v>0</v>
      </c>
      <c r="X120" s="42">
        <v>0</v>
      </c>
      <c r="Y120" s="162">
        <v>0</v>
      </c>
      <c r="Z120" s="41">
        <f t="shared" si="54"/>
        <v>32</v>
      </c>
      <c r="AA120" s="162">
        <v>0</v>
      </c>
      <c r="AB120" s="42">
        <v>32</v>
      </c>
      <c r="AC120" s="162">
        <v>0</v>
      </c>
      <c r="AD120" s="42">
        <v>0</v>
      </c>
      <c r="AE120" s="37">
        <f t="shared" si="55"/>
        <v>2</v>
      </c>
      <c r="AF120" s="42">
        <v>0</v>
      </c>
      <c r="AG120" s="42">
        <v>0</v>
      </c>
      <c r="AH120" s="42">
        <v>2</v>
      </c>
      <c r="AI120" s="162">
        <v>0</v>
      </c>
      <c r="AJ120" s="41">
        <f t="shared" si="57"/>
        <v>0</v>
      </c>
      <c r="AK120" s="162">
        <v>0</v>
      </c>
      <c r="AL120" s="42">
        <v>0</v>
      </c>
      <c r="AM120" s="162">
        <v>0</v>
      </c>
      <c r="AN120" s="163">
        <v>0</v>
      </c>
      <c r="AO120" s="4">
        <v>0</v>
      </c>
      <c r="AP120" s="4">
        <v>0</v>
      </c>
      <c r="AQ120" s="4">
        <v>0</v>
      </c>
      <c r="AR120" s="4">
        <v>0</v>
      </c>
      <c r="AS120" s="4">
        <v>0</v>
      </c>
      <c r="AT120" s="4">
        <v>0</v>
      </c>
      <c r="AU120" s="4">
        <v>0</v>
      </c>
      <c r="AV120" s="4">
        <v>0</v>
      </c>
      <c r="AW120" s="4">
        <v>0</v>
      </c>
      <c r="AX120" s="4">
        <v>0</v>
      </c>
      <c r="AY120" s="4">
        <v>0</v>
      </c>
      <c r="AZ120" s="4">
        <v>0</v>
      </c>
      <c r="BA120" s="4">
        <v>0</v>
      </c>
      <c r="BB120" s="4">
        <v>0</v>
      </c>
      <c r="BC120" s="4">
        <v>0</v>
      </c>
      <c r="BD120" s="4">
        <v>0</v>
      </c>
      <c r="BE120" s="4">
        <v>0</v>
      </c>
      <c r="BF120" s="4">
        <v>0</v>
      </c>
      <c r="BG120" s="4">
        <v>0</v>
      </c>
      <c r="BH120" s="4">
        <v>0</v>
      </c>
      <c r="BI120" s="4">
        <v>0</v>
      </c>
      <c r="BJ120" s="4">
        <v>0</v>
      </c>
      <c r="BK120" s="4">
        <v>0</v>
      </c>
      <c r="BL120" s="4">
        <v>0</v>
      </c>
      <c r="BM120" s="4">
        <v>0</v>
      </c>
      <c r="BN120" s="4">
        <v>0</v>
      </c>
      <c r="BO120" s="4">
        <v>0</v>
      </c>
      <c r="BP120" s="4">
        <v>0</v>
      </c>
      <c r="BQ120" s="4">
        <v>0</v>
      </c>
      <c r="BR120" s="4">
        <v>0</v>
      </c>
      <c r="BS120" s="4">
        <v>0</v>
      </c>
      <c r="BT120" s="4">
        <v>0</v>
      </c>
    </row>
    <row r="121" spans="1:72" ht="14.25" customHeight="1" x14ac:dyDescent="0.2">
      <c r="A121" s="36" t="s">
        <v>3</v>
      </c>
      <c r="B121" s="36">
        <f t="shared" si="44"/>
        <v>8</v>
      </c>
      <c r="C121" s="37">
        <f t="shared" si="44"/>
        <v>35</v>
      </c>
      <c r="D121" s="38">
        <f t="shared" si="43"/>
        <v>18</v>
      </c>
      <c r="E121" s="37">
        <f t="shared" si="41"/>
        <v>7</v>
      </c>
      <c r="F121" s="37">
        <f t="shared" si="41"/>
        <v>30</v>
      </c>
      <c r="G121" s="166">
        <v>3</v>
      </c>
      <c r="H121" s="167">
        <v>7</v>
      </c>
      <c r="I121" s="166">
        <v>4</v>
      </c>
      <c r="J121" s="167">
        <v>23</v>
      </c>
      <c r="K121" s="166">
        <v>1</v>
      </c>
      <c r="L121" s="167">
        <v>5</v>
      </c>
      <c r="M121" s="166">
        <v>0</v>
      </c>
      <c r="N121" s="167">
        <v>0</v>
      </c>
      <c r="O121" s="39">
        <f t="shared" si="53"/>
        <v>18</v>
      </c>
      <c r="P121" s="40">
        <f t="shared" si="42"/>
        <v>11</v>
      </c>
      <c r="Q121" s="40">
        <f t="shared" si="51"/>
        <v>8</v>
      </c>
      <c r="R121" s="40">
        <f t="shared" si="51"/>
        <v>3</v>
      </c>
      <c r="S121" s="40">
        <f t="shared" si="51"/>
        <v>7</v>
      </c>
      <c r="T121" s="40">
        <f t="shared" si="51"/>
        <v>0</v>
      </c>
      <c r="U121" s="37">
        <f t="shared" si="56"/>
        <v>8</v>
      </c>
      <c r="V121" s="42">
        <v>8</v>
      </c>
      <c r="W121" s="162">
        <v>0</v>
      </c>
      <c r="X121" s="42">
        <v>0</v>
      </c>
      <c r="Y121" s="162">
        <v>0</v>
      </c>
      <c r="Z121" s="41">
        <f t="shared" si="54"/>
        <v>4</v>
      </c>
      <c r="AA121" s="162">
        <v>0</v>
      </c>
      <c r="AB121" s="42">
        <v>3</v>
      </c>
      <c r="AC121" s="162">
        <v>1</v>
      </c>
      <c r="AD121" s="42">
        <v>0</v>
      </c>
      <c r="AE121" s="37">
        <f t="shared" si="55"/>
        <v>6</v>
      </c>
      <c r="AF121" s="42">
        <v>0</v>
      </c>
      <c r="AG121" s="42">
        <v>0</v>
      </c>
      <c r="AH121" s="42">
        <v>6</v>
      </c>
      <c r="AI121" s="162">
        <v>0</v>
      </c>
      <c r="AJ121" s="41">
        <f t="shared" si="57"/>
        <v>0</v>
      </c>
      <c r="AK121" s="162">
        <v>0</v>
      </c>
      <c r="AL121" s="42">
        <v>0</v>
      </c>
      <c r="AM121" s="162">
        <v>0</v>
      </c>
      <c r="AN121" s="163">
        <v>0</v>
      </c>
      <c r="AO121" s="4">
        <v>0</v>
      </c>
      <c r="AP121" s="4">
        <v>0</v>
      </c>
      <c r="AQ121" s="4">
        <v>0</v>
      </c>
      <c r="AR121" s="4">
        <v>0</v>
      </c>
      <c r="AS121" s="4">
        <v>0</v>
      </c>
      <c r="AT121" s="4">
        <v>0</v>
      </c>
      <c r="AU121" s="4">
        <v>0</v>
      </c>
      <c r="AV121" s="4">
        <v>0</v>
      </c>
      <c r="AW121" s="4">
        <v>0</v>
      </c>
      <c r="AX121" s="4">
        <v>0</v>
      </c>
      <c r="AY121" s="4">
        <v>0</v>
      </c>
      <c r="AZ121" s="4">
        <v>0</v>
      </c>
      <c r="BA121" s="4">
        <v>0</v>
      </c>
      <c r="BB121" s="4">
        <v>0</v>
      </c>
      <c r="BC121" s="4">
        <v>0</v>
      </c>
      <c r="BD121" s="4">
        <v>0</v>
      </c>
      <c r="BE121" s="4">
        <v>0</v>
      </c>
      <c r="BF121" s="4">
        <v>0</v>
      </c>
      <c r="BG121" s="4">
        <v>0</v>
      </c>
      <c r="BH121" s="4">
        <v>0</v>
      </c>
      <c r="BI121" s="4">
        <v>0</v>
      </c>
      <c r="BJ121" s="4">
        <v>0</v>
      </c>
      <c r="BK121" s="4">
        <v>0</v>
      </c>
      <c r="BL121" s="4">
        <v>0</v>
      </c>
      <c r="BM121" s="4">
        <v>0</v>
      </c>
      <c r="BN121" s="4">
        <v>0</v>
      </c>
      <c r="BO121" s="4">
        <v>0</v>
      </c>
      <c r="BP121" s="4">
        <v>0</v>
      </c>
      <c r="BQ121" s="4">
        <v>0</v>
      </c>
      <c r="BR121" s="4">
        <v>0</v>
      </c>
      <c r="BS121" s="4">
        <v>0</v>
      </c>
      <c r="BT121" s="4">
        <v>0</v>
      </c>
    </row>
    <row r="122" spans="1:72" ht="14.25" customHeight="1" x14ac:dyDescent="0.2">
      <c r="A122" s="36" t="s">
        <v>253</v>
      </c>
      <c r="B122" s="36">
        <f t="shared" si="44"/>
        <v>5</v>
      </c>
      <c r="C122" s="37">
        <f t="shared" si="44"/>
        <v>18</v>
      </c>
      <c r="D122" s="38">
        <f t="shared" si="43"/>
        <v>16</v>
      </c>
      <c r="E122" s="37">
        <f t="shared" si="41"/>
        <v>4</v>
      </c>
      <c r="F122" s="37">
        <f t="shared" si="41"/>
        <v>17</v>
      </c>
      <c r="G122" s="166">
        <v>3</v>
      </c>
      <c r="H122" s="167">
        <v>16</v>
      </c>
      <c r="I122" s="166">
        <v>1</v>
      </c>
      <c r="J122" s="167">
        <v>1</v>
      </c>
      <c r="K122" s="166">
        <v>1</v>
      </c>
      <c r="L122" s="167">
        <v>1</v>
      </c>
      <c r="M122" s="166">
        <v>0</v>
      </c>
      <c r="N122" s="167">
        <v>0</v>
      </c>
      <c r="O122" s="39">
        <f t="shared" si="53"/>
        <v>16</v>
      </c>
      <c r="P122" s="40">
        <f t="shared" si="42"/>
        <v>7</v>
      </c>
      <c r="Q122" s="40">
        <f t="shared" si="51"/>
        <v>4</v>
      </c>
      <c r="R122" s="40">
        <f t="shared" si="51"/>
        <v>3</v>
      </c>
      <c r="S122" s="40">
        <f t="shared" si="51"/>
        <v>9</v>
      </c>
      <c r="T122" s="40">
        <f t="shared" si="51"/>
        <v>0</v>
      </c>
      <c r="U122" s="37">
        <f t="shared" si="56"/>
        <v>12</v>
      </c>
      <c r="V122" s="42">
        <v>4</v>
      </c>
      <c r="W122" s="162">
        <v>0</v>
      </c>
      <c r="X122" s="42">
        <v>8</v>
      </c>
      <c r="Y122" s="162">
        <v>0</v>
      </c>
      <c r="Z122" s="41">
        <f t="shared" si="54"/>
        <v>3</v>
      </c>
      <c r="AA122" s="162">
        <v>0</v>
      </c>
      <c r="AB122" s="42">
        <v>3</v>
      </c>
      <c r="AC122" s="162">
        <v>0</v>
      </c>
      <c r="AD122" s="42">
        <v>0</v>
      </c>
      <c r="AE122" s="37">
        <f t="shared" si="55"/>
        <v>1</v>
      </c>
      <c r="AF122" s="42">
        <v>0</v>
      </c>
      <c r="AG122" s="42">
        <v>0</v>
      </c>
      <c r="AH122" s="42">
        <v>1</v>
      </c>
      <c r="AI122" s="162">
        <v>0</v>
      </c>
      <c r="AJ122" s="41">
        <f t="shared" si="57"/>
        <v>0</v>
      </c>
      <c r="AK122" s="162">
        <v>0</v>
      </c>
      <c r="AL122" s="42">
        <v>0</v>
      </c>
      <c r="AM122" s="162">
        <v>0</v>
      </c>
      <c r="AN122" s="163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4">
        <v>0</v>
      </c>
      <c r="BA122" s="4">
        <v>0</v>
      </c>
      <c r="BB122" s="4">
        <v>0</v>
      </c>
      <c r="BC122" s="4">
        <v>0</v>
      </c>
      <c r="BD122" s="4">
        <v>0</v>
      </c>
      <c r="BE122" s="4">
        <v>0</v>
      </c>
      <c r="BF122" s="4">
        <v>0</v>
      </c>
      <c r="BG122" s="4">
        <v>0</v>
      </c>
      <c r="BH122" s="4">
        <v>0</v>
      </c>
      <c r="BI122" s="4">
        <v>0</v>
      </c>
      <c r="BJ122" s="4">
        <v>0</v>
      </c>
      <c r="BK122" s="4">
        <v>0</v>
      </c>
      <c r="BL122" s="4">
        <v>0</v>
      </c>
      <c r="BM122" s="4">
        <v>0</v>
      </c>
      <c r="BN122" s="4">
        <v>0</v>
      </c>
      <c r="BO122" s="4">
        <v>0</v>
      </c>
      <c r="BP122" s="4">
        <v>0</v>
      </c>
      <c r="BQ122" s="4">
        <v>0</v>
      </c>
      <c r="BR122" s="4">
        <v>0</v>
      </c>
      <c r="BS122" s="4">
        <v>0</v>
      </c>
      <c r="BT122" s="4">
        <v>0</v>
      </c>
    </row>
    <row r="123" spans="1:72" ht="14.25" customHeight="1" x14ac:dyDescent="0.2">
      <c r="A123" s="43" t="s">
        <v>252</v>
      </c>
      <c r="B123" s="36">
        <f t="shared" si="44"/>
        <v>38</v>
      </c>
      <c r="C123" s="37">
        <f t="shared" si="44"/>
        <v>410</v>
      </c>
      <c r="D123" s="38">
        <f t="shared" si="43"/>
        <v>96</v>
      </c>
      <c r="E123" s="37">
        <f t="shared" si="41"/>
        <v>30</v>
      </c>
      <c r="F123" s="37">
        <f t="shared" si="41"/>
        <v>294</v>
      </c>
      <c r="G123" s="166">
        <v>12</v>
      </c>
      <c r="H123" s="167">
        <v>53</v>
      </c>
      <c r="I123" s="166">
        <v>18</v>
      </c>
      <c r="J123" s="167">
        <v>241</v>
      </c>
      <c r="K123" s="166">
        <v>6</v>
      </c>
      <c r="L123" s="167">
        <v>107</v>
      </c>
      <c r="M123" s="166">
        <v>2</v>
      </c>
      <c r="N123" s="167">
        <v>9</v>
      </c>
      <c r="O123" s="39">
        <f t="shared" si="53"/>
        <v>96</v>
      </c>
      <c r="P123" s="40">
        <f t="shared" si="42"/>
        <v>51</v>
      </c>
      <c r="Q123" s="40">
        <f t="shared" si="51"/>
        <v>26</v>
      </c>
      <c r="R123" s="40">
        <f t="shared" si="51"/>
        <v>25</v>
      </c>
      <c r="S123" s="40">
        <f t="shared" si="51"/>
        <v>44</v>
      </c>
      <c r="T123" s="40">
        <f t="shared" si="51"/>
        <v>1</v>
      </c>
      <c r="U123" s="37">
        <f t="shared" si="56"/>
        <v>27</v>
      </c>
      <c r="V123" s="42">
        <v>26</v>
      </c>
      <c r="W123" s="162">
        <v>0</v>
      </c>
      <c r="X123" s="42">
        <v>0</v>
      </c>
      <c r="Y123" s="162">
        <v>1</v>
      </c>
      <c r="Z123" s="41">
        <f t="shared" si="54"/>
        <v>36</v>
      </c>
      <c r="AA123" s="162">
        <v>0</v>
      </c>
      <c r="AB123" s="42">
        <v>24</v>
      </c>
      <c r="AC123" s="162">
        <v>12</v>
      </c>
      <c r="AD123" s="42">
        <v>0</v>
      </c>
      <c r="AE123" s="37">
        <f t="shared" si="55"/>
        <v>31</v>
      </c>
      <c r="AF123" s="42">
        <v>0</v>
      </c>
      <c r="AG123" s="42">
        <v>0</v>
      </c>
      <c r="AH123" s="42">
        <v>31</v>
      </c>
      <c r="AI123" s="162">
        <v>0</v>
      </c>
      <c r="AJ123" s="41">
        <f t="shared" si="57"/>
        <v>2</v>
      </c>
      <c r="AK123" s="162">
        <v>0</v>
      </c>
      <c r="AL123" s="42">
        <v>1</v>
      </c>
      <c r="AM123" s="162">
        <v>1</v>
      </c>
      <c r="AN123" s="163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0</v>
      </c>
      <c r="AX123" s="4">
        <v>0</v>
      </c>
      <c r="AY123" s="4">
        <v>0</v>
      </c>
      <c r="AZ123" s="4">
        <v>0</v>
      </c>
      <c r="BA123" s="4">
        <v>0</v>
      </c>
      <c r="BB123" s="4">
        <v>0</v>
      </c>
      <c r="BC123" s="4">
        <v>0</v>
      </c>
      <c r="BD123" s="4">
        <v>0</v>
      </c>
      <c r="BE123" s="4">
        <v>0</v>
      </c>
      <c r="BF123" s="4">
        <v>0</v>
      </c>
      <c r="BG123" s="4">
        <v>0</v>
      </c>
      <c r="BH123" s="4">
        <v>0</v>
      </c>
      <c r="BI123" s="4">
        <v>0</v>
      </c>
      <c r="BJ123" s="4">
        <v>0</v>
      </c>
      <c r="BK123" s="4">
        <v>0</v>
      </c>
      <c r="BL123" s="4">
        <v>0</v>
      </c>
      <c r="BM123" s="4">
        <v>0</v>
      </c>
      <c r="BN123" s="4">
        <v>0</v>
      </c>
      <c r="BO123" s="4">
        <v>0</v>
      </c>
      <c r="BP123" s="4">
        <v>0</v>
      </c>
      <c r="BQ123" s="4">
        <v>0</v>
      </c>
      <c r="BR123" s="4">
        <v>0</v>
      </c>
      <c r="BS123" s="4">
        <v>0</v>
      </c>
      <c r="BT123" s="4">
        <v>0</v>
      </c>
    </row>
    <row r="124" spans="1:72" ht="14.25" customHeight="1" x14ac:dyDescent="0.2">
      <c r="A124" s="36" t="s">
        <v>390</v>
      </c>
      <c r="B124" s="36">
        <f t="shared" si="44"/>
        <v>5</v>
      </c>
      <c r="C124" s="37">
        <f t="shared" si="44"/>
        <v>17</v>
      </c>
      <c r="D124" s="38">
        <f t="shared" si="43"/>
        <v>5</v>
      </c>
      <c r="E124" s="37">
        <f t="shared" si="41"/>
        <v>2</v>
      </c>
      <c r="F124" s="37">
        <f t="shared" si="41"/>
        <v>7</v>
      </c>
      <c r="G124" s="166">
        <v>0</v>
      </c>
      <c r="H124" s="167">
        <v>0</v>
      </c>
      <c r="I124" s="166">
        <v>2</v>
      </c>
      <c r="J124" s="167">
        <v>7</v>
      </c>
      <c r="K124" s="166">
        <v>2</v>
      </c>
      <c r="L124" s="167">
        <v>6</v>
      </c>
      <c r="M124" s="166">
        <v>1</v>
      </c>
      <c r="N124" s="167">
        <v>4</v>
      </c>
      <c r="O124" s="39">
        <f t="shared" si="53"/>
        <v>5</v>
      </c>
      <c r="P124" s="40">
        <f t="shared" si="42"/>
        <v>1</v>
      </c>
      <c r="Q124" s="40">
        <f t="shared" si="51"/>
        <v>0</v>
      </c>
      <c r="R124" s="40">
        <f t="shared" si="51"/>
        <v>1</v>
      </c>
      <c r="S124" s="40">
        <f t="shared" si="51"/>
        <v>4</v>
      </c>
      <c r="T124" s="40">
        <f t="shared" si="51"/>
        <v>0</v>
      </c>
      <c r="U124" s="37">
        <f t="shared" si="56"/>
        <v>0</v>
      </c>
      <c r="V124" s="42">
        <v>0</v>
      </c>
      <c r="W124" s="162">
        <v>0</v>
      </c>
      <c r="X124" s="42">
        <v>0</v>
      </c>
      <c r="Y124" s="162">
        <v>0</v>
      </c>
      <c r="Z124" s="41">
        <f t="shared" si="54"/>
        <v>2</v>
      </c>
      <c r="AA124" s="162">
        <v>0</v>
      </c>
      <c r="AB124" s="42">
        <v>0</v>
      </c>
      <c r="AC124" s="162">
        <v>2</v>
      </c>
      <c r="AD124" s="42">
        <v>0</v>
      </c>
      <c r="AE124" s="37">
        <f t="shared" si="55"/>
        <v>2</v>
      </c>
      <c r="AF124" s="42">
        <v>0</v>
      </c>
      <c r="AG124" s="42">
        <v>0</v>
      </c>
      <c r="AH124" s="42">
        <v>2</v>
      </c>
      <c r="AI124" s="162">
        <v>0</v>
      </c>
      <c r="AJ124" s="41">
        <f t="shared" si="57"/>
        <v>1</v>
      </c>
      <c r="AK124" s="162">
        <v>0</v>
      </c>
      <c r="AL124" s="42">
        <v>1</v>
      </c>
      <c r="AM124" s="162">
        <v>0</v>
      </c>
      <c r="AN124" s="163">
        <v>0</v>
      </c>
      <c r="AO124" s="4">
        <v>0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0</v>
      </c>
      <c r="BJ124" s="4">
        <v>0</v>
      </c>
      <c r="BK124" s="4">
        <v>0</v>
      </c>
      <c r="BL124" s="4">
        <v>0</v>
      </c>
      <c r="BM124" s="4">
        <v>0</v>
      </c>
      <c r="BN124" s="4">
        <v>0</v>
      </c>
      <c r="BO124" s="4">
        <v>0</v>
      </c>
      <c r="BP124" s="4">
        <v>0</v>
      </c>
      <c r="BQ124" s="4">
        <v>0</v>
      </c>
      <c r="BR124" s="4">
        <v>0</v>
      </c>
      <c r="BS124" s="4">
        <v>0</v>
      </c>
      <c r="BT124" s="4">
        <v>0</v>
      </c>
    </row>
    <row r="125" spans="1:72" ht="14.25" customHeight="1" x14ac:dyDescent="0.2">
      <c r="A125" s="43" t="s">
        <v>4</v>
      </c>
      <c r="B125" s="36">
        <f t="shared" si="44"/>
        <v>20</v>
      </c>
      <c r="C125" s="37">
        <f t="shared" si="44"/>
        <v>560</v>
      </c>
      <c r="D125" s="38">
        <f t="shared" si="43"/>
        <v>46</v>
      </c>
      <c r="E125" s="37">
        <f t="shared" si="41"/>
        <v>11</v>
      </c>
      <c r="F125" s="37">
        <f t="shared" si="41"/>
        <v>22</v>
      </c>
      <c r="G125" s="166">
        <v>6</v>
      </c>
      <c r="H125" s="167">
        <v>13</v>
      </c>
      <c r="I125" s="166">
        <v>5</v>
      </c>
      <c r="J125" s="167">
        <v>9</v>
      </c>
      <c r="K125" s="166">
        <v>4</v>
      </c>
      <c r="L125" s="167">
        <v>518</v>
      </c>
      <c r="M125" s="166">
        <v>5</v>
      </c>
      <c r="N125" s="167">
        <v>20</v>
      </c>
      <c r="O125" s="39">
        <f t="shared" si="53"/>
        <v>46</v>
      </c>
      <c r="P125" s="40">
        <f t="shared" si="42"/>
        <v>22</v>
      </c>
      <c r="Q125" s="40">
        <f t="shared" si="51"/>
        <v>18</v>
      </c>
      <c r="R125" s="40">
        <f t="shared" si="51"/>
        <v>4</v>
      </c>
      <c r="S125" s="40">
        <f t="shared" si="51"/>
        <v>22</v>
      </c>
      <c r="T125" s="40">
        <f t="shared" si="51"/>
        <v>2</v>
      </c>
      <c r="U125" s="37">
        <f t="shared" si="56"/>
        <v>17</v>
      </c>
      <c r="V125" s="42">
        <v>11</v>
      </c>
      <c r="W125" s="162">
        <v>0</v>
      </c>
      <c r="X125" s="42">
        <v>6</v>
      </c>
      <c r="Y125" s="162">
        <v>0</v>
      </c>
      <c r="Z125" s="41">
        <f t="shared" si="54"/>
        <v>5</v>
      </c>
      <c r="AA125" s="162">
        <v>0</v>
      </c>
      <c r="AB125" s="42">
        <v>3</v>
      </c>
      <c r="AC125" s="162">
        <v>2</v>
      </c>
      <c r="AD125" s="42">
        <v>0</v>
      </c>
      <c r="AE125" s="37">
        <f t="shared" si="55"/>
        <v>20</v>
      </c>
      <c r="AF125" s="42">
        <v>7</v>
      </c>
      <c r="AG125" s="42">
        <v>0</v>
      </c>
      <c r="AH125" s="42">
        <v>13</v>
      </c>
      <c r="AI125" s="162">
        <v>0</v>
      </c>
      <c r="AJ125" s="41">
        <f t="shared" si="57"/>
        <v>4</v>
      </c>
      <c r="AK125" s="162">
        <v>0</v>
      </c>
      <c r="AL125" s="42">
        <v>1</v>
      </c>
      <c r="AM125" s="162">
        <v>1</v>
      </c>
      <c r="AN125" s="163">
        <v>2</v>
      </c>
      <c r="AO125" s="4">
        <v>0</v>
      </c>
      <c r="AP125" s="4">
        <v>0</v>
      </c>
      <c r="AQ125" s="4">
        <v>0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>
        <v>0</v>
      </c>
      <c r="BD125" s="4">
        <v>0</v>
      </c>
      <c r="BE125" s="4">
        <v>0</v>
      </c>
      <c r="BF125" s="4">
        <v>0</v>
      </c>
      <c r="BG125" s="4">
        <v>0</v>
      </c>
      <c r="BH125" s="4">
        <v>0</v>
      </c>
      <c r="BI125" s="4">
        <v>0</v>
      </c>
      <c r="BJ125" s="4">
        <v>0</v>
      </c>
      <c r="BK125" s="4">
        <v>0</v>
      </c>
      <c r="BL125" s="4">
        <v>0</v>
      </c>
      <c r="BM125" s="4">
        <v>0</v>
      </c>
      <c r="BN125" s="4">
        <v>0</v>
      </c>
      <c r="BO125" s="4">
        <v>0</v>
      </c>
      <c r="BP125" s="4">
        <v>0</v>
      </c>
      <c r="BQ125" s="4">
        <v>0</v>
      </c>
      <c r="BR125" s="4">
        <v>0</v>
      </c>
      <c r="BS125" s="4">
        <v>0</v>
      </c>
      <c r="BT125" s="4">
        <v>0</v>
      </c>
    </row>
    <row r="126" spans="1:72" ht="14.25" customHeight="1" x14ac:dyDescent="0.2">
      <c r="A126" s="36" t="s">
        <v>391</v>
      </c>
      <c r="B126" s="36">
        <f t="shared" si="44"/>
        <v>12</v>
      </c>
      <c r="C126" s="37">
        <f t="shared" si="44"/>
        <v>570</v>
      </c>
      <c r="D126" s="38">
        <f t="shared" si="43"/>
        <v>33</v>
      </c>
      <c r="E126" s="37">
        <f t="shared" si="41"/>
        <v>9</v>
      </c>
      <c r="F126" s="37">
        <f t="shared" si="41"/>
        <v>534</v>
      </c>
      <c r="G126" s="166">
        <v>6</v>
      </c>
      <c r="H126" s="167">
        <v>15</v>
      </c>
      <c r="I126" s="166">
        <v>3</v>
      </c>
      <c r="J126" s="167">
        <v>519</v>
      </c>
      <c r="K126" s="166">
        <v>3</v>
      </c>
      <c r="L126" s="167">
        <v>36</v>
      </c>
      <c r="M126" s="166">
        <v>0</v>
      </c>
      <c r="N126" s="167">
        <v>0</v>
      </c>
      <c r="O126" s="39">
        <f t="shared" si="53"/>
        <v>33</v>
      </c>
      <c r="P126" s="40">
        <f t="shared" si="42"/>
        <v>8</v>
      </c>
      <c r="Q126" s="40">
        <f t="shared" si="51"/>
        <v>8</v>
      </c>
      <c r="R126" s="40">
        <f t="shared" si="51"/>
        <v>0</v>
      </c>
      <c r="S126" s="40">
        <f t="shared" si="51"/>
        <v>24</v>
      </c>
      <c r="T126" s="40">
        <f t="shared" si="51"/>
        <v>1</v>
      </c>
      <c r="U126" s="37">
        <f t="shared" si="56"/>
        <v>18</v>
      </c>
      <c r="V126" s="42">
        <v>8</v>
      </c>
      <c r="W126" s="162">
        <v>0</v>
      </c>
      <c r="X126" s="42">
        <v>10</v>
      </c>
      <c r="Y126" s="162">
        <v>0</v>
      </c>
      <c r="Z126" s="41">
        <f>SUM(AA126:AD126)</f>
        <v>8</v>
      </c>
      <c r="AA126" s="162">
        <v>0</v>
      </c>
      <c r="AB126" s="42">
        <v>0</v>
      </c>
      <c r="AC126" s="162">
        <v>7</v>
      </c>
      <c r="AD126" s="42">
        <v>1</v>
      </c>
      <c r="AE126" s="37">
        <f t="shared" si="55"/>
        <v>7</v>
      </c>
      <c r="AF126" s="42">
        <v>0</v>
      </c>
      <c r="AG126" s="42">
        <v>0</v>
      </c>
      <c r="AH126" s="42">
        <v>7</v>
      </c>
      <c r="AI126" s="162">
        <v>0</v>
      </c>
      <c r="AJ126" s="41">
        <f t="shared" si="57"/>
        <v>0</v>
      </c>
      <c r="AK126" s="162">
        <v>0</v>
      </c>
      <c r="AL126" s="42">
        <v>0</v>
      </c>
      <c r="AM126" s="162">
        <v>0</v>
      </c>
      <c r="AN126" s="163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0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0</v>
      </c>
      <c r="BG126" s="4">
        <v>0</v>
      </c>
      <c r="BH126" s="4">
        <v>0</v>
      </c>
      <c r="BI126" s="4">
        <v>0</v>
      </c>
      <c r="BJ126" s="4">
        <v>0</v>
      </c>
      <c r="BK126" s="4">
        <v>0</v>
      </c>
      <c r="BL126" s="4">
        <v>0</v>
      </c>
      <c r="BM126" s="4">
        <v>0</v>
      </c>
      <c r="BN126" s="4">
        <v>0</v>
      </c>
      <c r="BO126" s="4">
        <v>0</v>
      </c>
      <c r="BP126" s="4">
        <v>0</v>
      </c>
      <c r="BQ126" s="4">
        <v>0</v>
      </c>
      <c r="BR126" s="4">
        <v>0</v>
      </c>
      <c r="BS126" s="4">
        <v>0</v>
      </c>
      <c r="BT126" s="4">
        <v>0</v>
      </c>
    </row>
    <row r="127" spans="1:72" ht="14.25" customHeight="1" x14ac:dyDescent="0.2">
      <c r="A127" s="43" t="s">
        <v>392</v>
      </c>
      <c r="B127" s="36">
        <f t="shared" si="44"/>
        <v>3</v>
      </c>
      <c r="C127" s="37">
        <f t="shared" si="44"/>
        <v>15</v>
      </c>
      <c r="D127" s="38">
        <f t="shared" si="43"/>
        <v>2</v>
      </c>
      <c r="E127" s="37">
        <f t="shared" si="41"/>
        <v>2</v>
      </c>
      <c r="F127" s="37">
        <f t="shared" si="41"/>
        <v>8</v>
      </c>
      <c r="G127" s="166">
        <v>0</v>
      </c>
      <c r="H127" s="167">
        <v>0</v>
      </c>
      <c r="I127" s="166">
        <v>2</v>
      </c>
      <c r="J127" s="167">
        <v>8</v>
      </c>
      <c r="K127" s="166">
        <v>0</v>
      </c>
      <c r="L127" s="167">
        <v>0</v>
      </c>
      <c r="M127" s="166">
        <v>1</v>
      </c>
      <c r="N127" s="167">
        <v>7</v>
      </c>
      <c r="O127" s="39">
        <f t="shared" si="53"/>
        <v>2</v>
      </c>
      <c r="P127" s="40">
        <f t="shared" si="42"/>
        <v>1</v>
      </c>
      <c r="Q127" s="40">
        <f t="shared" si="51"/>
        <v>0</v>
      </c>
      <c r="R127" s="40">
        <f t="shared" si="51"/>
        <v>1</v>
      </c>
      <c r="S127" s="40">
        <f t="shared" si="51"/>
        <v>1</v>
      </c>
      <c r="T127" s="40">
        <f t="shared" si="51"/>
        <v>0</v>
      </c>
      <c r="U127" s="37">
        <f t="shared" si="56"/>
        <v>0</v>
      </c>
      <c r="V127" s="42">
        <v>0</v>
      </c>
      <c r="W127" s="162">
        <v>0</v>
      </c>
      <c r="X127" s="42">
        <v>0</v>
      </c>
      <c r="Y127" s="162">
        <v>0</v>
      </c>
      <c r="Z127" s="41">
        <f t="shared" si="54"/>
        <v>1</v>
      </c>
      <c r="AA127" s="162">
        <v>0</v>
      </c>
      <c r="AB127" s="42">
        <v>1</v>
      </c>
      <c r="AC127" s="162">
        <v>0</v>
      </c>
      <c r="AD127" s="42">
        <v>0</v>
      </c>
      <c r="AE127" s="37">
        <f t="shared" si="55"/>
        <v>0</v>
      </c>
      <c r="AF127" s="42">
        <v>0</v>
      </c>
      <c r="AG127" s="42">
        <v>0</v>
      </c>
      <c r="AH127" s="42">
        <v>0</v>
      </c>
      <c r="AI127" s="162">
        <v>0</v>
      </c>
      <c r="AJ127" s="41">
        <f t="shared" si="57"/>
        <v>1</v>
      </c>
      <c r="AK127" s="162">
        <v>0</v>
      </c>
      <c r="AL127" s="42">
        <v>0</v>
      </c>
      <c r="AM127" s="162">
        <v>1</v>
      </c>
      <c r="AN127" s="163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0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</row>
    <row r="128" spans="1:72" ht="14.25" customHeight="1" x14ac:dyDescent="0.2">
      <c r="A128" s="36" t="s">
        <v>5</v>
      </c>
      <c r="B128" s="36">
        <f t="shared" si="44"/>
        <v>2</v>
      </c>
      <c r="C128" s="37">
        <f t="shared" si="44"/>
        <v>33</v>
      </c>
      <c r="D128" s="38">
        <f t="shared" si="43"/>
        <v>5</v>
      </c>
      <c r="E128" s="37">
        <f t="shared" si="41"/>
        <v>2</v>
      </c>
      <c r="F128" s="37">
        <f t="shared" si="41"/>
        <v>33</v>
      </c>
      <c r="G128" s="166">
        <v>1</v>
      </c>
      <c r="H128" s="167">
        <v>19</v>
      </c>
      <c r="I128" s="166">
        <v>1</v>
      </c>
      <c r="J128" s="167">
        <v>14</v>
      </c>
      <c r="K128" s="166">
        <v>0</v>
      </c>
      <c r="L128" s="167">
        <v>0</v>
      </c>
      <c r="M128" s="166">
        <v>0</v>
      </c>
      <c r="N128" s="167">
        <v>0</v>
      </c>
      <c r="O128" s="39">
        <f t="shared" si="53"/>
        <v>5</v>
      </c>
      <c r="P128" s="40">
        <f t="shared" si="42"/>
        <v>5</v>
      </c>
      <c r="Q128" s="40">
        <f t="shared" si="51"/>
        <v>4</v>
      </c>
      <c r="R128" s="40">
        <f t="shared" si="51"/>
        <v>1</v>
      </c>
      <c r="S128" s="40">
        <f t="shared" si="51"/>
        <v>0</v>
      </c>
      <c r="T128" s="40">
        <f t="shared" si="51"/>
        <v>0</v>
      </c>
      <c r="U128" s="37">
        <f t="shared" si="56"/>
        <v>3</v>
      </c>
      <c r="V128" s="42">
        <v>3</v>
      </c>
      <c r="W128" s="162">
        <v>0</v>
      </c>
      <c r="X128" s="42">
        <v>0</v>
      </c>
      <c r="Y128" s="162">
        <v>0</v>
      </c>
      <c r="Z128" s="41">
        <f t="shared" si="54"/>
        <v>2</v>
      </c>
      <c r="AA128" s="162">
        <v>1</v>
      </c>
      <c r="AB128" s="42">
        <v>1</v>
      </c>
      <c r="AC128" s="162">
        <v>0</v>
      </c>
      <c r="AD128" s="42">
        <v>0</v>
      </c>
      <c r="AE128" s="37">
        <f>SUM(AF128:AI128)</f>
        <v>0</v>
      </c>
      <c r="AF128" s="42">
        <v>0</v>
      </c>
      <c r="AG128" s="42">
        <v>0</v>
      </c>
      <c r="AH128" s="42">
        <v>0</v>
      </c>
      <c r="AI128" s="162">
        <v>0</v>
      </c>
      <c r="AJ128" s="41">
        <f t="shared" si="57"/>
        <v>0</v>
      </c>
      <c r="AK128" s="162">
        <v>0</v>
      </c>
      <c r="AL128" s="42">
        <v>0</v>
      </c>
      <c r="AM128" s="162">
        <v>0</v>
      </c>
      <c r="AN128" s="163">
        <v>0</v>
      </c>
      <c r="AO128" s="4">
        <v>0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4">
        <v>0</v>
      </c>
      <c r="AX128" s="4">
        <v>0</v>
      </c>
      <c r="AY128" s="4">
        <v>0</v>
      </c>
      <c r="AZ128" s="4">
        <v>0</v>
      </c>
      <c r="BA128" s="4">
        <v>0</v>
      </c>
      <c r="BB128" s="4">
        <v>0</v>
      </c>
      <c r="BC128" s="4">
        <v>0</v>
      </c>
      <c r="BD128" s="4">
        <v>0</v>
      </c>
      <c r="BE128" s="4">
        <v>0</v>
      </c>
      <c r="BF128" s="4">
        <v>0</v>
      </c>
      <c r="BG128" s="4">
        <v>0</v>
      </c>
      <c r="BH128" s="4">
        <v>0</v>
      </c>
      <c r="BI128" s="4">
        <v>0</v>
      </c>
      <c r="BJ128" s="4">
        <v>0</v>
      </c>
      <c r="BK128" s="4">
        <v>0</v>
      </c>
      <c r="BL128" s="4">
        <v>0</v>
      </c>
      <c r="BM128" s="4">
        <v>0</v>
      </c>
      <c r="BN128" s="4">
        <v>0</v>
      </c>
      <c r="BO128" s="4">
        <v>0</v>
      </c>
      <c r="BP128" s="4">
        <v>0</v>
      </c>
      <c r="BQ128" s="4">
        <v>0</v>
      </c>
      <c r="BR128" s="4">
        <v>0</v>
      </c>
      <c r="BS128" s="4">
        <v>0</v>
      </c>
      <c r="BT128" s="4">
        <v>0</v>
      </c>
    </row>
    <row r="129" spans="1:72" ht="14.25" customHeight="1" x14ac:dyDescent="0.2">
      <c r="A129" s="43" t="s">
        <v>393</v>
      </c>
      <c r="B129" s="36">
        <f t="shared" si="44"/>
        <v>22</v>
      </c>
      <c r="C129" s="37">
        <f t="shared" si="44"/>
        <v>973</v>
      </c>
      <c r="D129" s="38">
        <f t="shared" si="43"/>
        <v>52</v>
      </c>
      <c r="E129" s="37">
        <f t="shared" si="41"/>
        <v>16</v>
      </c>
      <c r="F129" s="37">
        <f t="shared" si="41"/>
        <v>935</v>
      </c>
      <c r="G129" s="166">
        <v>4</v>
      </c>
      <c r="H129" s="167">
        <v>19</v>
      </c>
      <c r="I129" s="166">
        <v>12</v>
      </c>
      <c r="J129" s="167">
        <v>916</v>
      </c>
      <c r="K129" s="166">
        <v>4</v>
      </c>
      <c r="L129" s="167">
        <v>27</v>
      </c>
      <c r="M129" s="166">
        <v>2</v>
      </c>
      <c r="N129" s="167">
        <v>11</v>
      </c>
      <c r="O129" s="39">
        <f t="shared" si="53"/>
        <v>52</v>
      </c>
      <c r="P129" s="40">
        <f t="shared" si="42"/>
        <v>29</v>
      </c>
      <c r="Q129" s="40">
        <f t="shared" si="51"/>
        <v>5</v>
      </c>
      <c r="R129" s="40">
        <f t="shared" si="51"/>
        <v>24</v>
      </c>
      <c r="S129" s="40">
        <f t="shared" si="51"/>
        <v>23</v>
      </c>
      <c r="T129" s="40">
        <f t="shared" si="51"/>
        <v>0</v>
      </c>
      <c r="U129" s="37">
        <f t="shared" si="56"/>
        <v>8</v>
      </c>
      <c r="V129" s="42">
        <v>5</v>
      </c>
      <c r="W129" s="162">
        <v>0</v>
      </c>
      <c r="X129" s="42">
        <v>3</v>
      </c>
      <c r="Y129" s="162">
        <v>0</v>
      </c>
      <c r="Z129" s="41">
        <f t="shared" si="54"/>
        <v>26</v>
      </c>
      <c r="AA129" s="162">
        <v>0</v>
      </c>
      <c r="AB129" s="42">
        <v>14</v>
      </c>
      <c r="AC129" s="162">
        <v>12</v>
      </c>
      <c r="AD129" s="42">
        <v>0</v>
      </c>
      <c r="AE129" s="37">
        <f t="shared" si="55"/>
        <v>8</v>
      </c>
      <c r="AF129" s="42">
        <v>0</v>
      </c>
      <c r="AG129" s="42">
        <v>0</v>
      </c>
      <c r="AH129" s="42">
        <v>8</v>
      </c>
      <c r="AI129" s="162">
        <v>0</v>
      </c>
      <c r="AJ129" s="41">
        <f t="shared" si="57"/>
        <v>10</v>
      </c>
      <c r="AK129" s="162">
        <v>0</v>
      </c>
      <c r="AL129" s="42">
        <v>10</v>
      </c>
      <c r="AM129" s="162">
        <v>0</v>
      </c>
      <c r="AN129" s="163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0</v>
      </c>
      <c r="BE129" s="4">
        <v>0</v>
      </c>
      <c r="BF129" s="4">
        <v>0</v>
      </c>
      <c r="BG129" s="4">
        <v>0</v>
      </c>
      <c r="BH129" s="4">
        <v>0</v>
      </c>
      <c r="BI129" s="4">
        <v>0</v>
      </c>
      <c r="BJ129" s="4">
        <v>0</v>
      </c>
      <c r="BK129" s="4">
        <v>0</v>
      </c>
      <c r="BL129" s="4">
        <v>0</v>
      </c>
      <c r="BM129" s="4">
        <v>0</v>
      </c>
      <c r="BN129" s="4">
        <v>0</v>
      </c>
      <c r="BO129" s="4">
        <v>0</v>
      </c>
      <c r="BP129" s="4">
        <v>0</v>
      </c>
      <c r="BQ129" s="4">
        <v>0</v>
      </c>
      <c r="BR129" s="4">
        <v>0</v>
      </c>
      <c r="BS129" s="4">
        <v>0</v>
      </c>
      <c r="BT129" s="4">
        <v>0</v>
      </c>
    </row>
    <row r="130" spans="1:72" ht="14.25" customHeight="1" x14ac:dyDescent="0.2">
      <c r="A130" s="36" t="s">
        <v>246</v>
      </c>
      <c r="B130" s="36">
        <f t="shared" si="44"/>
        <v>6</v>
      </c>
      <c r="C130" s="37">
        <f t="shared" si="44"/>
        <v>34</v>
      </c>
      <c r="D130" s="38">
        <f t="shared" si="43"/>
        <v>22</v>
      </c>
      <c r="E130" s="37">
        <f t="shared" si="41"/>
        <v>5</v>
      </c>
      <c r="F130" s="37">
        <f t="shared" si="41"/>
        <v>26</v>
      </c>
      <c r="G130" s="166">
        <v>0</v>
      </c>
      <c r="H130" s="167">
        <v>0</v>
      </c>
      <c r="I130" s="166">
        <v>5</v>
      </c>
      <c r="J130" s="167">
        <v>26</v>
      </c>
      <c r="K130" s="166">
        <v>1</v>
      </c>
      <c r="L130" s="167">
        <v>8</v>
      </c>
      <c r="M130" s="166">
        <v>0</v>
      </c>
      <c r="N130" s="167">
        <v>0</v>
      </c>
      <c r="O130" s="39">
        <f t="shared" si="53"/>
        <v>22</v>
      </c>
      <c r="P130" s="40">
        <f t="shared" si="42"/>
        <v>21</v>
      </c>
      <c r="Q130" s="40">
        <f t="shared" si="51"/>
        <v>0</v>
      </c>
      <c r="R130" s="40">
        <f t="shared" si="51"/>
        <v>21</v>
      </c>
      <c r="S130" s="40">
        <f t="shared" si="51"/>
        <v>1</v>
      </c>
      <c r="T130" s="40">
        <f t="shared" si="51"/>
        <v>0</v>
      </c>
      <c r="U130" s="37">
        <f>SUM(V130:Y130)</f>
        <v>0</v>
      </c>
      <c r="V130" s="42">
        <v>0</v>
      </c>
      <c r="W130" s="162">
        <v>0</v>
      </c>
      <c r="X130" s="42">
        <v>0</v>
      </c>
      <c r="Y130" s="162">
        <v>0</v>
      </c>
      <c r="Z130" s="41">
        <f t="shared" si="54"/>
        <v>22</v>
      </c>
      <c r="AA130" s="162">
        <v>0</v>
      </c>
      <c r="AB130" s="42">
        <v>21</v>
      </c>
      <c r="AC130" s="162">
        <v>1</v>
      </c>
      <c r="AD130" s="42">
        <v>0</v>
      </c>
      <c r="AE130" s="37">
        <f t="shared" si="55"/>
        <v>0</v>
      </c>
      <c r="AF130" s="42">
        <v>0</v>
      </c>
      <c r="AG130" s="42">
        <v>0</v>
      </c>
      <c r="AH130" s="42">
        <v>0</v>
      </c>
      <c r="AI130" s="162">
        <v>0</v>
      </c>
      <c r="AJ130" s="41">
        <f t="shared" si="57"/>
        <v>0</v>
      </c>
      <c r="AK130" s="162">
        <v>0</v>
      </c>
      <c r="AL130" s="42">
        <v>0</v>
      </c>
      <c r="AM130" s="162">
        <v>0</v>
      </c>
      <c r="AN130" s="163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v>0</v>
      </c>
      <c r="BI130" s="4">
        <v>0</v>
      </c>
      <c r="BJ130" s="4">
        <v>0</v>
      </c>
      <c r="BK130" s="4">
        <v>0</v>
      </c>
      <c r="BL130" s="4">
        <v>0</v>
      </c>
      <c r="BM130" s="4">
        <v>0</v>
      </c>
      <c r="BN130" s="4">
        <v>0</v>
      </c>
      <c r="BO130" s="4">
        <v>0</v>
      </c>
      <c r="BP130" s="4">
        <v>0</v>
      </c>
      <c r="BQ130" s="4">
        <v>0</v>
      </c>
      <c r="BR130" s="4">
        <v>0</v>
      </c>
      <c r="BS130" s="4">
        <v>0</v>
      </c>
      <c r="BT130" s="4">
        <v>0</v>
      </c>
    </row>
    <row r="131" spans="1:72" ht="14.25" customHeight="1" x14ac:dyDescent="0.2">
      <c r="A131" s="36" t="s">
        <v>6</v>
      </c>
      <c r="B131" s="36">
        <f t="shared" si="44"/>
        <v>6</v>
      </c>
      <c r="C131" s="37">
        <f t="shared" si="44"/>
        <v>572</v>
      </c>
      <c r="D131" s="38">
        <f t="shared" si="43"/>
        <v>14</v>
      </c>
      <c r="E131" s="37">
        <f t="shared" si="41"/>
        <v>5</v>
      </c>
      <c r="F131" s="37">
        <f t="shared" si="41"/>
        <v>73</v>
      </c>
      <c r="G131" s="166">
        <v>1</v>
      </c>
      <c r="H131" s="167">
        <v>2</v>
      </c>
      <c r="I131" s="166">
        <v>4</v>
      </c>
      <c r="J131" s="167">
        <v>71</v>
      </c>
      <c r="K131" s="166">
        <v>1</v>
      </c>
      <c r="L131" s="167">
        <v>499</v>
      </c>
      <c r="M131" s="166">
        <v>0</v>
      </c>
      <c r="N131" s="167">
        <v>0</v>
      </c>
      <c r="O131" s="39">
        <f t="shared" si="53"/>
        <v>14</v>
      </c>
      <c r="P131" s="40">
        <f t="shared" si="42"/>
        <v>9</v>
      </c>
      <c r="Q131" s="40">
        <f t="shared" si="51"/>
        <v>1</v>
      </c>
      <c r="R131" s="40">
        <f t="shared" si="51"/>
        <v>8</v>
      </c>
      <c r="S131" s="40">
        <f t="shared" si="51"/>
        <v>5</v>
      </c>
      <c r="T131" s="40">
        <f t="shared" si="51"/>
        <v>0</v>
      </c>
      <c r="U131" s="37">
        <f t="shared" si="56"/>
        <v>1</v>
      </c>
      <c r="V131" s="42">
        <v>1</v>
      </c>
      <c r="W131" s="162">
        <v>0</v>
      </c>
      <c r="X131" s="42">
        <v>0</v>
      </c>
      <c r="Y131" s="162">
        <v>0</v>
      </c>
      <c r="Z131" s="41">
        <f t="shared" si="54"/>
        <v>8</v>
      </c>
      <c r="AA131" s="162">
        <v>0</v>
      </c>
      <c r="AB131" s="42">
        <v>8</v>
      </c>
      <c r="AC131" s="162">
        <v>0</v>
      </c>
      <c r="AD131" s="42">
        <v>0</v>
      </c>
      <c r="AE131" s="37">
        <f t="shared" si="55"/>
        <v>5</v>
      </c>
      <c r="AF131" s="42">
        <v>0</v>
      </c>
      <c r="AG131" s="42">
        <v>0</v>
      </c>
      <c r="AH131" s="42">
        <v>5</v>
      </c>
      <c r="AI131" s="162">
        <v>0</v>
      </c>
      <c r="AJ131" s="41">
        <f t="shared" si="57"/>
        <v>0</v>
      </c>
      <c r="AK131" s="162">
        <v>0</v>
      </c>
      <c r="AL131" s="42">
        <v>0</v>
      </c>
      <c r="AM131" s="162">
        <v>0</v>
      </c>
      <c r="AN131" s="163">
        <v>0</v>
      </c>
      <c r="AO131" s="4">
        <v>0</v>
      </c>
      <c r="AP131" s="4">
        <v>0</v>
      </c>
      <c r="AQ131" s="4">
        <v>0</v>
      </c>
      <c r="AR131" s="4">
        <v>0</v>
      </c>
      <c r="AS131" s="4">
        <v>0</v>
      </c>
      <c r="AT131" s="4">
        <v>0</v>
      </c>
      <c r="AU131" s="4">
        <v>0</v>
      </c>
      <c r="AV131" s="4">
        <v>0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>
        <v>0</v>
      </c>
      <c r="BD131" s="4">
        <v>0</v>
      </c>
      <c r="BE131" s="4">
        <v>0</v>
      </c>
      <c r="BF131" s="4">
        <v>0</v>
      </c>
      <c r="BG131" s="4">
        <v>0</v>
      </c>
      <c r="BH131" s="4">
        <v>0</v>
      </c>
      <c r="BI131" s="4">
        <v>0</v>
      </c>
      <c r="BJ131" s="4">
        <v>0</v>
      </c>
      <c r="BK131" s="4">
        <v>0</v>
      </c>
      <c r="BL131" s="4">
        <v>0</v>
      </c>
      <c r="BM131" s="4">
        <v>0</v>
      </c>
      <c r="BN131" s="4">
        <v>0</v>
      </c>
      <c r="BO131" s="4">
        <v>0</v>
      </c>
      <c r="BP131" s="4">
        <v>0</v>
      </c>
      <c r="BQ131" s="4">
        <v>0</v>
      </c>
      <c r="BR131" s="4">
        <v>0</v>
      </c>
      <c r="BS131" s="4">
        <v>0</v>
      </c>
      <c r="BT131" s="4">
        <v>0</v>
      </c>
    </row>
    <row r="132" spans="1:72" ht="14.25" customHeight="1" x14ac:dyDescent="0.2">
      <c r="A132" s="43" t="s">
        <v>263</v>
      </c>
      <c r="B132" s="36">
        <f t="shared" si="44"/>
        <v>4</v>
      </c>
      <c r="C132" s="37">
        <f t="shared" si="44"/>
        <v>23</v>
      </c>
      <c r="D132" s="38">
        <f t="shared" si="43"/>
        <v>3</v>
      </c>
      <c r="E132" s="37">
        <f t="shared" si="41"/>
        <v>4</v>
      </c>
      <c r="F132" s="37">
        <f t="shared" si="41"/>
        <v>23</v>
      </c>
      <c r="G132" s="166">
        <v>1</v>
      </c>
      <c r="H132" s="167">
        <v>3</v>
      </c>
      <c r="I132" s="166">
        <v>3</v>
      </c>
      <c r="J132" s="167">
        <v>20</v>
      </c>
      <c r="K132" s="166">
        <v>0</v>
      </c>
      <c r="L132" s="167">
        <v>0</v>
      </c>
      <c r="M132" s="166">
        <v>0</v>
      </c>
      <c r="N132" s="167">
        <v>0</v>
      </c>
      <c r="O132" s="39">
        <f t="shared" si="53"/>
        <v>3</v>
      </c>
      <c r="P132" s="40">
        <f t="shared" si="42"/>
        <v>3</v>
      </c>
      <c r="Q132" s="40">
        <f t="shared" si="51"/>
        <v>2</v>
      </c>
      <c r="R132" s="40">
        <f t="shared" si="51"/>
        <v>1</v>
      </c>
      <c r="S132" s="40">
        <f t="shared" si="51"/>
        <v>0</v>
      </c>
      <c r="T132" s="40">
        <f t="shared" si="51"/>
        <v>0</v>
      </c>
      <c r="U132" s="37">
        <f t="shared" si="56"/>
        <v>2</v>
      </c>
      <c r="V132" s="42">
        <v>2</v>
      </c>
      <c r="W132" s="162">
        <v>0</v>
      </c>
      <c r="X132" s="42">
        <v>0</v>
      </c>
      <c r="Y132" s="162">
        <v>0</v>
      </c>
      <c r="Z132" s="41">
        <f t="shared" si="54"/>
        <v>1</v>
      </c>
      <c r="AA132" s="162">
        <v>0</v>
      </c>
      <c r="AB132" s="42">
        <v>1</v>
      </c>
      <c r="AC132" s="162">
        <v>0</v>
      </c>
      <c r="AD132" s="42">
        <v>0</v>
      </c>
      <c r="AE132" s="37">
        <f t="shared" si="55"/>
        <v>0</v>
      </c>
      <c r="AF132" s="42">
        <v>0</v>
      </c>
      <c r="AG132" s="42">
        <v>0</v>
      </c>
      <c r="AH132" s="42">
        <v>0</v>
      </c>
      <c r="AI132" s="162">
        <v>0</v>
      </c>
      <c r="AJ132" s="41">
        <f t="shared" si="57"/>
        <v>0</v>
      </c>
      <c r="AK132" s="162">
        <v>0</v>
      </c>
      <c r="AL132" s="42">
        <v>0</v>
      </c>
      <c r="AM132" s="162">
        <v>0</v>
      </c>
      <c r="AN132" s="163">
        <v>0</v>
      </c>
      <c r="AO132" s="4">
        <v>0</v>
      </c>
      <c r="AP132" s="4">
        <v>0</v>
      </c>
      <c r="AQ132" s="4">
        <v>0</v>
      </c>
      <c r="AR132" s="4">
        <v>0</v>
      </c>
      <c r="AS132" s="4">
        <v>0</v>
      </c>
      <c r="AT132" s="4">
        <v>0</v>
      </c>
      <c r="AU132" s="4">
        <v>0</v>
      </c>
      <c r="AV132" s="4">
        <v>0</v>
      </c>
      <c r="AW132" s="4">
        <v>0</v>
      </c>
      <c r="AX132" s="4">
        <v>0</v>
      </c>
      <c r="AY132" s="4">
        <v>0</v>
      </c>
      <c r="AZ132" s="4">
        <v>0</v>
      </c>
      <c r="BA132" s="4">
        <v>0</v>
      </c>
      <c r="BB132" s="4">
        <v>0</v>
      </c>
      <c r="BC132" s="4">
        <v>0</v>
      </c>
      <c r="BD132" s="4">
        <v>0</v>
      </c>
      <c r="BE132" s="4">
        <v>0</v>
      </c>
      <c r="BF132" s="4">
        <v>0</v>
      </c>
      <c r="BG132" s="4">
        <v>0</v>
      </c>
      <c r="BH132" s="4">
        <v>0</v>
      </c>
      <c r="BI132" s="4">
        <v>0</v>
      </c>
      <c r="BJ132" s="4">
        <v>0</v>
      </c>
      <c r="BK132" s="4">
        <v>0</v>
      </c>
      <c r="BL132" s="4">
        <v>0</v>
      </c>
      <c r="BM132" s="4">
        <v>0</v>
      </c>
      <c r="BN132" s="4">
        <v>0</v>
      </c>
      <c r="BO132" s="4">
        <v>0</v>
      </c>
      <c r="BP132" s="4">
        <v>0</v>
      </c>
      <c r="BQ132" s="4">
        <v>0</v>
      </c>
      <c r="BR132" s="4">
        <v>0</v>
      </c>
      <c r="BS132" s="4">
        <v>0</v>
      </c>
      <c r="BT132" s="4">
        <v>0</v>
      </c>
    </row>
    <row r="133" spans="1:72" s="34" customFormat="1" ht="14.25" customHeight="1" x14ac:dyDescent="0.2">
      <c r="A133" s="44" t="s">
        <v>262</v>
      </c>
      <c r="B133" s="36">
        <f t="shared" si="44"/>
        <v>8</v>
      </c>
      <c r="C133" s="37">
        <f t="shared" si="44"/>
        <v>15</v>
      </c>
      <c r="D133" s="38">
        <f t="shared" si="43"/>
        <v>14</v>
      </c>
      <c r="E133" s="45">
        <f t="shared" si="41"/>
        <v>4</v>
      </c>
      <c r="F133" s="45">
        <f t="shared" si="41"/>
        <v>8</v>
      </c>
      <c r="G133" s="168">
        <v>2</v>
      </c>
      <c r="H133" s="169">
        <v>6</v>
      </c>
      <c r="I133" s="168">
        <v>2</v>
      </c>
      <c r="J133" s="169">
        <v>2</v>
      </c>
      <c r="K133" s="168">
        <v>1</v>
      </c>
      <c r="L133" s="169">
        <v>4</v>
      </c>
      <c r="M133" s="168">
        <v>3</v>
      </c>
      <c r="N133" s="169">
        <v>3</v>
      </c>
      <c r="O133" s="47">
        <f>U133+Z133+AE133+AJ133</f>
        <v>14</v>
      </c>
      <c r="P133" s="40">
        <f t="shared" si="42"/>
        <v>9</v>
      </c>
      <c r="Q133" s="48">
        <f t="shared" si="51"/>
        <v>7</v>
      </c>
      <c r="R133" s="48">
        <f t="shared" si="51"/>
        <v>2</v>
      </c>
      <c r="S133" s="48">
        <f t="shared" si="51"/>
        <v>5</v>
      </c>
      <c r="T133" s="48">
        <f t="shared" si="51"/>
        <v>0</v>
      </c>
      <c r="U133" s="45">
        <f>SUM(V133:Y133)</f>
        <v>5</v>
      </c>
      <c r="V133" s="164">
        <v>5</v>
      </c>
      <c r="W133" s="165">
        <v>0</v>
      </c>
      <c r="X133" s="164">
        <v>0</v>
      </c>
      <c r="Y133" s="165">
        <v>0</v>
      </c>
      <c r="Z133" s="49">
        <f>SUM(AA133:AD133)</f>
        <v>3</v>
      </c>
      <c r="AA133" s="165">
        <v>0</v>
      </c>
      <c r="AB133" s="164">
        <v>2</v>
      </c>
      <c r="AC133" s="165">
        <v>1</v>
      </c>
      <c r="AD133" s="164">
        <v>0</v>
      </c>
      <c r="AE133" s="45">
        <f>SUM(AF133:AI133)</f>
        <v>1</v>
      </c>
      <c r="AF133" s="164">
        <v>0</v>
      </c>
      <c r="AG133" s="164">
        <v>0</v>
      </c>
      <c r="AH133" s="164">
        <v>1</v>
      </c>
      <c r="AI133" s="165">
        <v>0</v>
      </c>
      <c r="AJ133" s="49">
        <f>SUM(AK133:AN133)</f>
        <v>5</v>
      </c>
      <c r="AK133" s="165">
        <v>2</v>
      </c>
      <c r="AL133" s="164">
        <v>0</v>
      </c>
      <c r="AM133" s="165">
        <v>3</v>
      </c>
      <c r="AN133" s="170">
        <v>0</v>
      </c>
      <c r="AO133" s="34">
        <v>0</v>
      </c>
      <c r="AP133" s="34">
        <v>0</v>
      </c>
      <c r="AQ133" s="34">
        <v>0</v>
      </c>
      <c r="AR133" s="34">
        <v>0</v>
      </c>
      <c r="AS133" s="34">
        <v>0</v>
      </c>
      <c r="AT133" s="34">
        <v>0</v>
      </c>
      <c r="AU133" s="34">
        <v>0</v>
      </c>
      <c r="AV133" s="34">
        <v>0</v>
      </c>
      <c r="AW133" s="34">
        <v>0</v>
      </c>
      <c r="AX133" s="34">
        <v>0</v>
      </c>
      <c r="AY133" s="34">
        <v>0</v>
      </c>
      <c r="AZ133" s="34">
        <v>0</v>
      </c>
      <c r="BA133" s="34">
        <v>0</v>
      </c>
      <c r="BB133" s="34">
        <v>0</v>
      </c>
      <c r="BC133" s="34">
        <v>0</v>
      </c>
      <c r="BD133" s="34">
        <v>0</v>
      </c>
      <c r="BE133" s="34">
        <v>0</v>
      </c>
      <c r="BF133" s="34">
        <v>0</v>
      </c>
      <c r="BG133" s="34">
        <v>0</v>
      </c>
      <c r="BH133" s="34">
        <v>0</v>
      </c>
      <c r="BI133" s="34">
        <v>0</v>
      </c>
      <c r="BJ133" s="34">
        <v>0</v>
      </c>
      <c r="BK133" s="34">
        <v>0</v>
      </c>
      <c r="BL133" s="34">
        <v>0</v>
      </c>
      <c r="BM133" s="34">
        <v>0</v>
      </c>
      <c r="BN133" s="34">
        <v>0</v>
      </c>
      <c r="BO133" s="34">
        <v>0</v>
      </c>
      <c r="BP133" s="34">
        <v>0</v>
      </c>
      <c r="BQ133" s="34">
        <v>0</v>
      </c>
      <c r="BR133" s="34">
        <v>0</v>
      </c>
      <c r="BS133" s="34">
        <v>0</v>
      </c>
      <c r="BT133" s="34">
        <v>0</v>
      </c>
    </row>
    <row r="134" spans="1:72" s="34" customFormat="1" ht="13" x14ac:dyDescent="0.2">
      <c r="A134" s="35" t="s">
        <v>394</v>
      </c>
      <c r="B134" s="8">
        <f t="shared" si="44"/>
        <v>136</v>
      </c>
      <c r="C134" s="28">
        <f t="shared" si="44"/>
        <v>14987</v>
      </c>
      <c r="D134" s="29">
        <f>O134</f>
        <v>371</v>
      </c>
      <c r="E134" s="50">
        <f t="shared" si="41"/>
        <v>104</v>
      </c>
      <c r="F134" s="50">
        <f t="shared" si="41"/>
        <v>3522</v>
      </c>
      <c r="G134" s="52">
        <f>SUM(G135:G145)</f>
        <v>61</v>
      </c>
      <c r="H134" s="53">
        <f>SUM(H135:H145)</f>
        <v>2784</v>
      </c>
      <c r="I134" s="52">
        <f t="shared" ref="I134:N134" si="58">SUM(I135:I145)</f>
        <v>43</v>
      </c>
      <c r="J134" s="53">
        <f t="shared" si="58"/>
        <v>738</v>
      </c>
      <c r="K134" s="52">
        <f t="shared" si="58"/>
        <v>16</v>
      </c>
      <c r="L134" s="53">
        <f t="shared" si="58"/>
        <v>91</v>
      </c>
      <c r="M134" s="52">
        <f t="shared" si="58"/>
        <v>16</v>
      </c>
      <c r="N134" s="53">
        <f t="shared" si="58"/>
        <v>11374</v>
      </c>
      <c r="O134" s="53">
        <f>U134+Z134+AE134+AJ134</f>
        <v>371</v>
      </c>
      <c r="P134" s="32">
        <f t="shared" si="42"/>
        <v>271</v>
      </c>
      <c r="Q134" s="40">
        <f>V134+AA134+AF134+AK134</f>
        <v>137</v>
      </c>
      <c r="R134" s="40">
        <f>W134+AB134+AG134+AL134</f>
        <v>134</v>
      </c>
      <c r="S134" s="40">
        <f t="shared" si="51"/>
        <v>89</v>
      </c>
      <c r="T134" s="40">
        <f t="shared" si="51"/>
        <v>11</v>
      </c>
      <c r="U134" s="50">
        <f>SUM(V134:Y134)</f>
        <v>149</v>
      </c>
      <c r="V134" s="40">
        <f>SUM(V135:V145)</f>
        <v>115</v>
      </c>
      <c r="W134" s="50">
        <f>SUM(W135:W145)</f>
        <v>17</v>
      </c>
      <c r="X134" s="40">
        <f>SUM(X135:X145)</f>
        <v>17</v>
      </c>
      <c r="Y134" s="50">
        <f>SUM(Y135:Y145)</f>
        <v>0</v>
      </c>
      <c r="Z134" s="40">
        <f>SUM(AA134:AD134)</f>
        <v>82</v>
      </c>
      <c r="AA134" s="50">
        <f>SUM(AA135:AA145)</f>
        <v>16</v>
      </c>
      <c r="AB134" s="40">
        <f>SUM(AB135:AB145)</f>
        <v>60</v>
      </c>
      <c r="AC134" s="50">
        <f>SUM(AC135:AC145)</f>
        <v>5</v>
      </c>
      <c r="AD134" s="40">
        <f>SUM(AD135:AD145)</f>
        <v>1</v>
      </c>
      <c r="AE134" s="50">
        <f>SUM(AF134:AI134)</f>
        <v>72</v>
      </c>
      <c r="AF134" s="40">
        <f>SUM(AF135:AF145)</f>
        <v>6</v>
      </c>
      <c r="AG134" s="50">
        <f>SUM(AG135:AG145)</f>
        <v>0</v>
      </c>
      <c r="AH134" s="40">
        <f>SUM(AH135:AH145)</f>
        <v>66</v>
      </c>
      <c r="AI134" s="50">
        <f>SUM(AI135:AI145)</f>
        <v>0</v>
      </c>
      <c r="AJ134" s="40">
        <f>SUM(AK134:AN134)</f>
        <v>68</v>
      </c>
      <c r="AK134" s="50">
        <f>SUM(AK135:AK145)</f>
        <v>0</v>
      </c>
      <c r="AL134" s="40">
        <f>SUM(AL135:AL145)</f>
        <v>57</v>
      </c>
      <c r="AM134" s="50">
        <f>SUM(AM135:AM145)</f>
        <v>1</v>
      </c>
      <c r="AN134" s="54">
        <f>SUM(AN135:AN145)</f>
        <v>10</v>
      </c>
      <c r="AO134" s="34">
        <v>0</v>
      </c>
      <c r="AP134" s="34">
        <v>0</v>
      </c>
      <c r="AQ134" s="34">
        <v>0</v>
      </c>
      <c r="AR134" s="34">
        <v>0</v>
      </c>
      <c r="AS134" s="34">
        <v>0</v>
      </c>
      <c r="AT134" s="34">
        <v>0</v>
      </c>
      <c r="AU134" s="34">
        <v>0</v>
      </c>
      <c r="AV134" s="34">
        <v>0</v>
      </c>
      <c r="AW134" s="34">
        <v>0</v>
      </c>
      <c r="AX134" s="34">
        <v>0</v>
      </c>
      <c r="AY134" s="34">
        <v>0</v>
      </c>
      <c r="AZ134" s="34">
        <v>0</v>
      </c>
      <c r="BA134" s="34">
        <v>0</v>
      </c>
      <c r="BB134" s="34">
        <v>0</v>
      </c>
      <c r="BC134" s="34">
        <v>0</v>
      </c>
      <c r="BD134" s="34">
        <v>0</v>
      </c>
      <c r="BE134" s="34">
        <v>0</v>
      </c>
      <c r="BF134" s="34">
        <v>0</v>
      </c>
      <c r="BG134" s="34">
        <v>0</v>
      </c>
      <c r="BH134" s="34">
        <v>0</v>
      </c>
      <c r="BI134" s="34">
        <v>0</v>
      </c>
      <c r="BJ134" s="34">
        <v>0</v>
      </c>
      <c r="BK134" s="34">
        <v>0</v>
      </c>
      <c r="BL134" s="34">
        <v>0</v>
      </c>
      <c r="BM134" s="34">
        <v>0</v>
      </c>
      <c r="BN134" s="34">
        <v>0</v>
      </c>
      <c r="BO134" s="34">
        <v>0</v>
      </c>
      <c r="BP134" s="34">
        <v>0</v>
      </c>
      <c r="BQ134" s="34">
        <v>0</v>
      </c>
      <c r="BR134" s="34">
        <v>0</v>
      </c>
      <c r="BS134" s="34">
        <v>0</v>
      </c>
      <c r="BT134" s="34">
        <v>0</v>
      </c>
    </row>
    <row r="135" spans="1:72" ht="14.25" customHeight="1" x14ac:dyDescent="0.2">
      <c r="A135" s="35" t="s">
        <v>365</v>
      </c>
      <c r="B135" s="36">
        <f t="shared" si="44"/>
        <v>4</v>
      </c>
      <c r="C135" s="37">
        <f t="shared" si="44"/>
        <v>6162</v>
      </c>
      <c r="D135" s="38">
        <f t="shared" si="43"/>
        <v>39</v>
      </c>
      <c r="E135" s="37">
        <f t="shared" si="41"/>
        <v>2</v>
      </c>
      <c r="F135" s="37">
        <f t="shared" si="41"/>
        <v>328</v>
      </c>
      <c r="G135" s="166">
        <v>2</v>
      </c>
      <c r="H135" s="167">
        <v>328</v>
      </c>
      <c r="I135" s="166">
        <v>0</v>
      </c>
      <c r="J135" s="167">
        <v>0</v>
      </c>
      <c r="K135" s="166">
        <v>0</v>
      </c>
      <c r="L135" s="167">
        <v>0</v>
      </c>
      <c r="M135" s="166">
        <v>2</v>
      </c>
      <c r="N135" s="167">
        <v>5834</v>
      </c>
      <c r="O135" s="39">
        <f>U135+Z135+AE135+AJ135</f>
        <v>39</v>
      </c>
      <c r="P135" s="40">
        <f t="shared" si="42"/>
        <v>25</v>
      </c>
      <c r="Q135" s="40">
        <f t="shared" si="51"/>
        <v>6</v>
      </c>
      <c r="R135" s="40">
        <f t="shared" si="51"/>
        <v>19</v>
      </c>
      <c r="S135" s="40">
        <f t="shared" si="51"/>
        <v>7</v>
      </c>
      <c r="T135" s="40">
        <f t="shared" si="51"/>
        <v>7</v>
      </c>
      <c r="U135" s="37">
        <f>SUM(V135:Y135)</f>
        <v>13</v>
      </c>
      <c r="V135" s="42">
        <v>6</v>
      </c>
      <c r="W135" s="162">
        <v>0</v>
      </c>
      <c r="X135" s="42">
        <v>7</v>
      </c>
      <c r="Y135" s="162">
        <v>0</v>
      </c>
      <c r="Z135" s="41">
        <f>SUM(AA135:AD135)</f>
        <v>0</v>
      </c>
      <c r="AA135" s="162">
        <v>0</v>
      </c>
      <c r="AB135" s="42">
        <v>0</v>
      </c>
      <c r="AC135" s="162">
        <v>0</v>
      </c>
      <c r="AD135" s="42">
        <v>0</v>
      </c>
      <c r="AE135" s="37">
        <f>SUM(AF135:AI135)</f>
        <v>0</v>
      </c>
      <c r="AF135" s="42">
        <v>0</v>
      </c>
      <c r="AG135" s="162">
        <v>0</v>
      </c>
      <c r="AH135" s="42">
        <v>0</v>
      </c>
      <c r="AI135" s="162">
        <v>0</v>
      </c>
      <c r="AJ135" s="41">
        <f>SUM(AK135:AN135)</f>
        <v>26</v>
      </c>
      <c r="AK135" s="162">
        <v>0</v>
      </c>
      <c r="AL135" s="42">
        <v>19</v>
      </c>
      <c r="AM135" s="162">
        <v>0</v>
      </c>
      <c r="AN135" s="163">
        <v>7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0</v>
      </c>
      <c r="BE135" s="4">
        <v>0</v>
      </c>
      <c r="BF135" s="4">
        <v>0</v>
      </c>
      <c r="BG135" s="4">
        <v>0</v>
      </c>
      <c r="BH135" s="4">
        <v>0</v>
      </c>
      <c r="BI135" s="4">
        <v>0</v>
      </c>
      <c r="BJ135" s="4">
        <v>0</v>
      </c>
      <c r="BK135" s="4">
        <v>0</v>
      </c>
      <c r="BL135" s="4">
        <v>0</v>
      </c>
      <c r="BM135" s="4">
        <v>0</v>
      </c>
      <c r="BN135" s="4">
        <v>0</v>
      </c>
      <c r="BO135" s="4">
        <v>0</v>
      </c>
      <c r="BP135" s="4">
        <v>0</v>
      </c>
      <c r="BQ135" s="4">
        <v>0</v>
      </c>
      <c r="BR135" s="4">
        <v>0</v>
      </c>
      <c r="BS135" s="4">
        <v>0</v>
      </c>
      <c r="BT135" s="4">
        <v>0</v>
      </c>
    </row>
    <row r="136" spans="1:72" ht="14.25" customHeight="1" x14ac:dyDescent="0.2">
      <c r="A136" s="43" t="s">
        <v>241</v>
      </c>
      <c r="B136" s="36">
        <f t="shared" si="44"/>
        <v>20</v>
      </c>
      <c r="C136" s="37">
        <f t="shared" si="44"/>
        <v>40</v>
      </c>
      <c r="D136" s="38">
        <f t="shared" si="43"/>
        <v>39</v>
      </c>
      <c r="E136" s="37">
        <f t="shared" ref="E136:F177" si="59">G136+I136</f>
        <v>17</v>
      </c>
      <c r="F136" s="37">
        <f t="shared" si="59"/>
        <v>33</v>
      </c>
      <c r="G136" s="166">
        <v>12</v>
      </c>
      <c r="H136" s="167">
        <v>18</v>
      </c>
      <c r="I136" s="166">
        <v>5</v>
      </c>
      <c r="J136" s="167">
        <v>15</v>
      </c>
      <c r="K136" s="166">
        <v>1</v>
      </c>
      <c r="L136" s="167">
        <v>4</v>
      </c>
      <c r="M136" s="166">
        <v>2</v>
      </c>
      <c r="N136" s="167">
        <v>3</v>
      </c>
      <c r="O136" s="39">
        <f t="shared" ref="O136:O144" si="60">U136+Z136+AE136+AJ136</f>
        <v>39</v>
      </c>
      <c r="P136" s="40">
        <f t="shared" si="42"/>
        <v>26</v>
      </c>
      <c r="Q136" s="40">
        <f t="shared" si="51"/>
        <v>17</v>
      </c>
      <c r="R136" s="40">
        <f t="shared" si="51"/>
        <v>9</v>
      </c>
      <c r="S136" s="40">
        <f t="shared" si="51"/>
        <v>13</v>
      </c>
      <c r="T136" s="40">
        <f t="shared" si="51"/>
        <v>0</v>
      </c>
      <c r="U136" s="37">
        <f t="shared" ref="U136:U144" si="61">SUM(V136:Y136)</f>
        <v>30</v>
      </c>
      <c r="V136" s="42">
        <v>17</v>
      </c>
      <c r="W136" s="162">
        <v>3</v>
      </c>
      <c r="X136" s="42">
        <v>10</v>
      </c>
      <c r="Y136" s="162">
        <v>0</v>
      </c>
      <c r="Z136" s="41">
        <f t="shared" ref="Z136:Z145" si="62">SUM(AA136:AD136)</f>
        <v>6</v>
      </c>
      <c r="AA136" s="162">
        <v>0</v>
      </c>
      <c r="AB136" s="42">
        <v>6</v>
      </c>
      <c r="AC136" s="162">
        <v>0</v>
      </c>
      <c r="AD136" s="42">
        <v>0</v>
      </c>
      <c r="AE136" s="37">
        <f t="shared" ref="AE136:AE144" si="63">SUM(AF136:AI136)</f>
        <v>3</v>
      </c>
      <c r="AF136" s="42">
        <v>0</v>
      </c>
      <c r="AG136" s="162">
        <v>0</v>
      </c>
      <c r="AH136" s="42">
        <v>3</v>
      </c>
      <c r="AI136" s="162">
        <v>0</v>
      </c>
      <c r="AJ136" s="41">
        <f t="shared" ref="AJ136:AJ144" si="64">SUM(AK136:AN136)</f>
        <v>0</v>
      </c>
      <c r="AK136" s="162">
        <v>0</v>
      </c>
      <c r="AL136" s="42">
        <v>0</v>
      </c>
      <c r="AM136" s="162">
        <v>0</v>
      </c>
      <c r="AN136" s="163">
        <v>0</v>
      </c>
      <c r="AO136" s="4">
        <v>0</v>
      </c>
      <c r="AP136" s="4">
        <v>0</v>
      </c>
      <c r="AQ136" s="4">
        <v>0</v>
      </c>
      <c r="AR136" s="4">
        <v>0</v>
      </c>
      <c r="AS136" s="4">
        <v>0</v>
      </c>
      <c r="AT136" s="4">
        <v>0</v>
      </c>
      <c r="AU136" s="4">
        <v>0</v>
      </c>
      <c r="AV136" s="4">
        <v>0</v>
      </c>
      <c r="AW136" s="4">
        <v>0</v>
      </c>
      <c r="AX136" s="4">
        <v>0</v>
      </c>
      <c r="AY136" s="4">
        <v>0</v>
      </c>
      <c r="AZ136" s="4">
        <v>0</v>
      </c>
      <c r="BA136" s="4">
        <v>0</v>
      </c>
      <c r="BB136" s="4">
        <v>0</v>
      </c>
      <c r="BC136" s="4">
        <v>0</v>
      </c>
      <c r="BD136" s="4">
        <v>0</v>
      </c>
      <c r="BE136" s="4">
        <v>0</v>
      </c>
      <c r="BF136" s="4">
        <v>0</v>
      </c>
      <c r="BG136" s="4">
        <v>0</v>
      </c>
      <c r="BH136" s="4">
        <v>0</v>
      </c>
      <c r="BI136" s="4">
        <v>0</v>
      </c>
      <c r="BJ136" s="4">
        <v>0</v>
      </c>
      <c r="BK136" s="4">
        <v>0</v>
      </c>
      <c r="BL136" s="4">
        <v>0</v>
      </c>
      <c r="BM136" s="4">
        <v>0</v>
      </c>
      <c r="BN136" s="4">
        <v>0</v>
      </c>
      <c r="BO136" s="4">
        <v>0</v>
      </c>
      <c r="BP136" s="4">
        <v>0</v>
      </c>
      <c r="BQ136" s="4">
        <v>0</v>
      </c>
      <c r="BR136" s="4">
        <v>0</v>
      </c>
      <c r="BS136" s="4">
        <v>0</v>
      </c>
      <c r="BT136" s="4">
        <v>0</v>
      </c>
    </row>
    <row r="137" spans="1:72" ht="14.25" customHeight="1" x14ac:dyDescent="0.2">
      <c r="A137" s="36" t="s">
        <v>395</v>
      </c>
      <c r="B137" s="36">
        <f t="shared" si="44"/>
        <v>11</v>
      </c>
      <c r="C137" s="37">
        <f t="shared" si="44"/>
        <v>11</v>
      </c>
      <c r="D137" s="38">
        <f t="shared" si="43"/>
        <v>22</v>
      </c>
      <c r="E137" s="37">
        <f t="shared" si="59"/>
        <v>7</v>
      </c>
      <c r="F137" s="37">
        <f t="shared" si="59"/>
        <v>7</v>
      </c>
      <c r="G137" s="166">
        <v>2</v>
      </c>
      <c r="H137" s="167">
        <v>2</v>
      </c>
      <c r="I137" s="166">
        <v>5</v>
      </c>
      <c r="J137" s="167">
        <v>5</v>
      </c>
      <c r="K137" s="166">
        <v>3</v>
      </c>
      <c r="L137" s="167">
        <v>3</v>
      </c>
      <c r="M137" s="166">
        <v>1</v>
      </c>
      <c r="N137" s="167">
        <v>1</v>
      </c>
      <c r="O137" s="39">
        <f t="shared" si="60"/>
        <v>22</v>
      </c>
      <c r="P137" s="40">
        <f t="shared" ref="P137:P177" si="65">SUM(Q137:R137)</f>
        <v>15</v>
      </c>
      <c r="Q137" s="40">
        <f t="shared" si="51"/>
        <v>3</v>
      </c>
      <c r="R137" s="40">
        <f t="shared" si="51"/>
        <v>12</v>
      </c>
      <c r="S137" s="40">
        <f t="shared" si="51"/>
        <v>7</v>
      </c>
      <c r="T137" s="40">
        <f t="shared" si="51"/>
        <v>0</v>
      </c>
      <c r="U137" s="37">
        <f t="shared" si="61"/>
        <v>3</v>
      </c>
      <c r="V137" s="42">
        <v>3</v>
      </c>
      <c r="W137" s="162">
        <v>0</v>
      </c>
      <c r="X137" s="42">
        <v>0</v>
      </c>
      <c r="Y137" s="162">
        <v>0</v>
      </c>
      <c r="Z137" s="41">
        <f t="shared" si="62"/>
        <v>12</v>
      </c>
      <c r="AA137" s="162">
        <v>0</v>
      </c>
      <c r="AB137" s="42">
        <v>11</v>
      </c>
      <c r="AC137" s="162">
        <v>1</v>
      </c>
      <c r="AD137" s="42">
        <v>0</v>
      </c>
      <c r="AE137" s="37">
        <f t="shared" si="63"/>
        <v>6</v>
      </c>
      <c r="AF137" s="42">
        <v>0</v>
      </c>
      <c r="AG137" s="162">
        <v>0</v>
      </c>
      <c r="AH137" s="42">
        <v>6</v>
      </c>
      <c r="AI137" s="162">
        <v>0</v>
      </c>
      <c r="AJ137" s="41">
        <f t="shared" si="64"/>
        <v>1</v>
      </c>
      <c r="AK137" s="162">
        <v>0</v>
      </c>
      <c r="AL137" s="42">
        <v>1</v>
      </c>
      <c r="AM137" s="162">
        <v>0</v>
      </c>
      <c r="AN137" s="163">
        <v>0</v>
      </c>
      <c r="AO137" s="4">
        <v>0</v>
      </c>
      <c r="AP137" s="4">
        <v>0</v>
      </c>
      <c r="AQ137" s="4">
        <v>0</v>
      </c>
      <c r="AR137" s="4">
        <v>0</v>
      </c>
      <c r="AS137" s="4">
        <v>0</v>
      </c>
      <c r="AT137" s="4">
        <v>0</v>
      </c>
      <c r="AU137" s="4">
        <v>0</v>
      </c>
      <c r="AV137" s="4">
        <v>0</v>
      </c>
      <c r="AW137" s="4">
        <v>0</v>
      </c>
      <c r="AX137" s="4">
        <v>0</v>
      </c>
      <c r="AY137" s="4">
        <v>0</v>
      </c>
      <c r="AZ137" s="4">
        <v>0</v>
      </c>
      <c r="BA137" s="4">
        <v>0</v>
      </c>
      <c r="BB137" s="4">
        <v>0</v>
      </c>
      <c r="BC137" s="4">
        <v>0</v>
      </c>
      <c r="BD137" s="4">
        <v>0</v>
      </c>
      <c r="BE137" s="4">
        <v>0</v>
      </c>
      <c r="BF137" s="4">
        <v>0</v>
      </c>
      <c r="BG137" s="4">
        <v>0</v>
      </c>
      <c r="BH137" s="4">
        <v>0</v>
      </c>
      <c r="BI137" s="4">
        <v>0</v>
      </c>
      <c r="BJ137" s="4">
        <v>0</v>
      </c>
      <c r="BK137" s="4">
        <v>0</v>
      </c>
      <c r="BL137" s="4">
        <v>0</v>
      </c>
      <c r="BM137" s="4">
        <v>0</v>
      </c>
      <c r="BN137" s="4">
        <v>0</v>
      </c>
      <c r="BO137" s="4">
        <v>0</v>
      </c>
      <c r="BP137" s="4">
        <v>0</v>
      </c>
      <c r="BQ137" s="4">
        <v>0</v>
      </c>
      <c r="BR137" s="4">
        <v>0</v>
      </c>
      <c r="BS137" s="4">
        <v>0</v>
      </c>
      <c r="BT137" s="4">
        <v>0</v>
      </c>
    </row>
    <row r="138" spans="1:72" ht="14.25" customHeight="1" x14ac:dyDescent="0.2">
      <c r="A138" s="36" t="s">
        <v>239</v>
      </c>
      <c r="B138" s="36">
        <f t="shared" si="44"/>
        <v>7</v>
      </c>
      <c r="C138" s="37">
        <f t="shared" si="44"/>
        <v>99</v>
      </c>
      <c r="D138" s="38">
        <f t="shared" ref="D138:D177" si="66">O138</f>
        <v>18</v>
      </c>
      <c r="E138" s="37">
        <f t="shared" si="59"/>
        <v>7</v>
      </c>
      <c r="F138" s="37">
        <f t="shared" si="59"/>
        <v>99</v>
      </c>
      <c r="G138" s="166">
        <v>5</v>
      </c>
      <c r="H138" s="167">
        <v>97</v>
      </c>
      <c r="I138" s="166">
        <v>2</v>
      </c>
      <c r="J138" s="167">
        <v>2</v>
      </c>
      <c r="K138" s="166">
        <v>0</v>
      </c>
      <c r="L138" s="167">
        <v>0</v>
      </c>
      <c r="M138" s="166">
        <v>0</v>
      </c>
      <c r="N138" s="167">
        <v>0</v>
      </c>
      <c r="O138" s="39">
        <f t="shared" si="60"/>
        <v>18</v>
      </c>
      <c r="P138" s="40">
        <f t="shared" si="65"/>
        <v>18</v>
      </c>
      <c r="Q138" s="40">
        <f t="shared" si="51"/>
        <v>8</v>
      </c>
      <c r="R138" s="40">
        <f t="shared" si="51"/>
        <v>10</v>
      </c>
      <c r="S138" s="40">
        <f t="shared" si="51"/>
        <v>0</v>
      </c>
      <c r="T138" s="40">
        <f t="shared" si="51"/>
        <v>0</v>
      </c>
      <c r="U138" s="37">
        <f t="shared" si="61"/>
        <v>15</v>
      </c>
      <c r="V138" s="42">
        <v>8</v>
      </c>
      <c r="W138" s="162">
        <v>7</v>
      </c>
      <c r="X138" s="42">
        <v>0</v>
      </c>
      <c r="Y138" s="162">
        <v>0</v>
      </c>
      <c r="Z138" s="41">
        <f t="shared" si="62"/>
        <v>3</v>
      </c>
      <c r="AA138" s="162">
        <v>0</v>
      </c>
      <c r="AB138" s="42">
        <v>3</v>
      </c>
      <c r="AC138" s="162">
        <v>0</v>
      </c>
      <c r="AD138" s="42">
        <v>0</v>
      </c>
      <c r="AE138" s="37">
        <f t="shared" si="63"/>
        <v>0</v>
      </c>
      <c r="AF138" s="42">
        <v>0</v>
      </c>
      <c r="AG138" s="162">
        <v>0</v>
      </c>
      <c r="AH138" s="42">
        <v>0</v>
      </c>
      <c r="AI138" s="162">
        <v>0</v>
      </c>
      <c r="AJ138" s="41">
        <f t="shared" si="64"/>
        <v>0</v>
      </c>
      <c r="AK138" s="162">
        <v>0</v>
      </c>
      <c r="AL138" s="42">
        <v>0</v>
      </c>
      <c r="AM138" s="162">
        <v>0</v>
      </c>
      <c r="AN138" s="163">
        <v>0</v>
      </c>
      <c r="AO138" s="4">
        <v>0</v>
      </c>
      <c r="AP138" s="4">
        <v>0</v>
      </c>
      <c r="AQ138" s="4">
        <v>0</v>
      </c>
      <c r="AR138" s="4">
        <v>0</v>
      </c>
      <c r="AS138" s="4">
        <v>0</v>
      </c>
      <c r="AT138" s="4">
        <v>0</v>
      </c>
      <c r="AU138" s="4">
        <v>0</v>
      </c>
      <c r="AV138" s="4">
        <v>0</v>
      </c>
      <c r="AW138" s="4">
        <v>0</v>
      </c>
      <c r="AX138" s="4">
        <v>0</v>
      </c>
      <c r="AY138" s="4">
        <v>0</v>
      </c>
      <c r="AZ138" s="4">
        <v>0</v>
      </c>
      <c r="BA138" s="4">
        <v>0</v>
      </c>
      <c r="BB138" s="4">
        <v>0</v>
      </c>
      <c r="BC138" s="4">
        <v>0</v>
      </c>
      <c r="BD138" s="4">
        <v>0</v>
      </c>
      <c r="BE138" s="4">
        <v>0</v>
      </c>
      <c r="BF138" s="4">
        <v>0</v>
      </c>
      <c r="BG138" s="4">
        <v>0</v>
      </c>
      <c r="BH138" s="4">
        <v>0</v>
      </c>
      <c r="BI138" s="4">
        <v>0</v>
      </c>
      <c r="BJ138" s="4">
        <v>0</v>
      </c>
      <c r="BK138" s="4">
        <v>0</v>
      </c>
      <c r="BL138" s="4">
        <v>0</v>
      </c>
      <c r="BM138" s="4">
        <v>0</v>
      </c>
      <c r="BN138" s="4">
        <v>0</v>
      </c>
      <c r="BO138" s="4">
        <v>0</v>
      </c>
      <c r="BP138" s="4">
        <v>0</v>
      </c>
      <c r="BQ138" s="4">
        <v>0</v>
      </c>
      <c r="BR138" s="4">
        <v>0</v>
      </c>
      <c r="BS138" s="4">
        <v>0</v>
      </c>
      <c r="BT138" s="4">
        <v>0</v>
      </c>
    </row>
    <row r="139" spans="1:72" ht="14.25" customHeight="1" x14ac:dyDescent="0.2">
      <c r="A139" s="43" t="s">
        <v>244</v>
      </c>
      <c r="B139" s="36">
        <f t="shared" si="44"/>
        <v>19</v>
      </c>
      <c r="C139" s="37">
        <f t="shared" si="44"/>
        <v>42</v>
      </c>
      <c r="D139" s="38">
        <f t="shared" si="66"/>
        <v>27</v>
      </c>
      <c r="E139" s="37">
        <f t="shared" si="59"/>
        <v>17</v>
      </c>
      <c r="F139" s="37">
        <f t="shared" si="59"/>
        <v>31</v>
      </c>
      <c r="G139" s="166">
        <v>11</v>
      </c>
      <c r="H139" s="167">
        <v>12</v>
      </c>
      <c r="I139" s="166">
        <v>6</v>
      </c>
      <c r="J139" s="167">
        <v>19</v>
      </c>
      <c r="K139" s="166">
        <v>1</v>
      </c>
      <c r="L139" s="167">
        <v>10</v>
      </c>
      <c r="M139" s="166">
        <v>1</v>
      </c>
      <c r="N139" s="167">
        <v>1</v>
      </c>
      <c r="O139" s="39">
        <f t="shared" si="60"/>
        <v>27</v>
      </c>
      <c r="P139" s="40">
        <f t="shared" si="65"/>
        <v>25</v>
      </c>
      <c r="Q139" s="40">
        <f t="shared" si="51"/>
        <v>9</v>
      </c>
      <c r="R139" s="40">
        <f t="shared" si="51"/>
        <v>16</v>
      </c>
      <c r="S139" s="40">
        <f t="shared" si="51"/>
        <v>2</v>
      </c>
      <c r="T139" s="40">
        <f t="shared" si="51"/>
        <v>0</v>
      </c>
      <c r="U139" s="37">
        <f t="shared" si="61"/>
        <v>16</v>
      </c>
      <c r="V139" s="42">
        <v>9</v>
      </c>
      <c r="W139" s="162">
        <v>7</v>
      </c>
      <c r="X139" s="42">
        <v>0</v>
      </c>
      <c r="Y139" s="162">
        <v>0</v>
      </c>
      <c r="Z139" s="41">
        <f t="shared" si="62"/>
        <v>9</v>
      </c>
      <c r="AA139" s="162">
        <v>0</v>
      </c>
      <c r="AB139" s="42">
        <v>9</v>
      </c>
      <c r="AC139" s="162">
        <v>0</v>
      </c>
      <c r="AD139" s="42">
        <v>0</v>
      </c>
      <c r="AE139" s="37">
        <f t="shared" si="63"/>
        <v>2</v>
      </c>
      <c r="AF139" s="42">
        <v>0</v>
      </c>
      <c r="AG139" s="162">
        <v>0</v>
      </c>
      <c r="AH139" s="42">
        <v>2</v>
      </c>
      <c r="AI139" s="162">
        <v>0</v>
      </c>
      <c r="AJ139" s="41">
        <f t="shared" si="64"/>
        <v>0</v>
      </c>
      <c r="AK139" s="162">
        <v>0</v>
      </c>
      <c r="AL139" s="42">
        <v>0</v>
      </c>
      <c r="AM139" s="162">
        <v>0</v>
      </c>
      <c r="AN139" s="163">
        <v>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4">
        <v>0</v>
      </c>
      <c r="BA139" s="4">
        <v>0</v>
      </c>
      <c r="BB139" s="4">
        <v>0</v>
      </c>
      <c r="BC139" s="4">
        <v>0</v>
      </c>
      <c r="BD139" s="4">
        <v>0</v>
      </c>
      <c r="BE139" s="4">
        <v>0</v>
      </c>
      <c r="BF139" s="4">
        <v>0</v>
      </c>
      <c r="BG139" s="4">
        <v>0</v>
      </c>
      <c r="BH139" s="4">
        <v>0</v>
      </c>
      <c r="BI139" s="4">
        <v>0</v>
      </c>
      <c r="BJ139" s="4">
        <v>0</v>
      </c>
      <c r="BK139" s="4">
        <v>0</v>
      </c>
      <c r="BL139" s="4">
        <v>0</v>
      </c>
      <c r="BM139" s="4">
        <v>0</v>
      </c>
      <c r="BN139" s="4">
        <v>0</v>
      </c>
      <c r="BO139" s="4">
        <v>0</v>
      </c>
      <c r="BP139" s="4">
        <v>0</v>
      </c>
      <c r="BQ139" s="4">
        <v>0</v>
      </c>
      <c r="BR139" s="4">
        <v>0</v>
      </c>
      <c r="BS139" s="4">
        <v>0</v>
      </c>
      <c r="BT139" s="4">
        <v>0</v>
      </c>
    </row>
    <row r="140" spans="1:72" ht="14.25" customHeight="1" x14ac:dyDescent="0.2">
      <c r="A140" s="36" t="s">
        <v>396</v>
      </c>
      <c r="B140" s="36">
        <f t="shared" si="44"/>
        <v>13</v>
      </c>
      <c r="C140" s="37">
        <f t="shared" si="44"/>
        <v>19</v>
      </c>
      <c r="D140" s="38">
        <f t="shared" si="66"/>
        <v>22</v>
      </c>
      <c r="E140" s="37">
        <f t="shared" si="59"/>
        <v>12</v>
      </c>
      <c r="F140" s="37">
        <f t="shared" si="59"/>
        <v>14</v>
      </c>
      <c r="G140" s="166">
        <v>10</v>
      </c>
      <c r="H140" s="167">
        <v>12</v>
      </c>
      <c r="I140" s="166">
        <v>2</v>
      </c>
      <c r="J140" s="167">
        <v>2</v>
      </c>
      <c r="K140" s="166">
        <v>1</v>
      </c>
      <c r="L140" s="167">
        <v>5</v>
      </c>
      <c r="M140" s="166">
        <v>0</v>
      </c>
      <c r="N140" s="167">
        <v>0</v>
      </c>
      <c r="O140" s="39">
        <f t="shared" si="60"/>
        <v>22</v>
      </c>
      <c r="P140" s="40">
        <f t="shared" si="65"/>
        <v>19</v>
      </c>
      <c r="Q140" s="40">
        <f t="shared" si="51"/>
        <v>18</v>
      </c>
      <c r="R140" s="40">
        <f t="shared" si="51"/>
        <v>1</v>
      </c>
      <c r="S140" s="40">
        <f t="shared" si="51"/>
        <v>3</v>
      </c>
      <c r="T140" s="40">
        <f t="shared" si="51"/>
        <v>0</v>
      </c>
      <c r="U140" s="37">
        <f t="shared" si="61"/>
        <v>18</v>
      </c>
      <c r="V140" s="42">
        <v>18</v>
      </c>
      <c r="W140" s="162">
        <v>0</v>
      </c>
      <c r="X140" s="42">
        <v>0</v>
      </c>
      <c r="Y140" s="162">
        <v>0</v>
      </c>
      <c r="Z140" s="41">
        <f t="shared" si="62"/>
        <v>1</v>
      </c>
      <c r="AA140" s="162">
        <v>0</v>
      </c>
      <c r="AB140" s="42">
        <v>1</v>
      </c>
      <c r="AC140" s="162">
        <v>0</v>
      </c>
      <c r="AD140" s="42">
        <v>0</v>
      </c>
      <c r="AE140" s="37">
        <f t="shared" si="63"/>
        <v>3</v>
      </c>
      <c r="AF140" s="42">
        <v>0</v>
      </c>
      <c r="AG140" s="162">
        <v>0</v>
      </c>
      <c r="AH140" s="42">
        <v>3</v>
      </c>
      <c r="AI140" s="162">
        <v>0</v>
      </c>
      <c r="AJ140" s="41">
        <f t="shared" si="64"/>
        <v>0</v>
      </c>
      <c r="AK140" s="162">
        <v>0</v>
      </c>
      <c r="AL140" s="42">
        <v>0</v>
      </c>
      <c r="AM140" s="162">
        <v>0</v>
      </c>
      <c r="AN140" s="163">
        <v>0</v>
      </c>
      <c r="AO140" s="4">
        <v>0</v>
      </c>
      <c r="AP140" s="4">
        <v>0</v>
      </c>
      <c r="AQ140" s="4">
        <v>0</v>
      </c>
      <c r="AR140" s="4">
        <v>0</v>
      </c>
      <c r="AS140" s="4">
        <v>0</v>
      </c>
      <c r="AT140" s="4">
        <v>0</v>
      </c>
      <c r="AU140" s="4">
        <v>0</v>
      </c>
      <c r="AV140" s="4">
        <v>0</v>
      </c>
      <c r="AW140" s="4">
        <v>0</v>
      </c>
      <c r="AX140" s="4">
        <v>0</v>
      </c>
      <c r="AY140" s="4">
        <v>0</v>
      </c>
      <c r="AZ140" s="4">
        <v>0</v>
      </c>
      <c r="BA140" s="4">
        <v>0</v>
      </c>
      <c r="BB140" s="4">
        <v>0</v>
      </c>
      <c r="BC140" s="4">
        <v>0</v>
      </c>
      <c r="BD140" s="4">
        <v>0</v>
      </c>
      <c r="BE140" s="4">
        <v>0</v>
      </c>
      <c r="BF140" s="4">
        <v>0</v>
      </c>
      <c r="BG140" s="4">
        <v>0</v>
      </c>
      <c r="BH140" s="4">
        <v>0</v>
      </c>
      <c r="BI140" s="4">
        <v>0</v>
      </c>
      <c r="BJ140" s="4">
        <v>0</v>
      </c>
      <c r="BK140" s="4">
        <v>0</v>
      </c>
      <c r="BL140" s="4">
        <v>0</v>
      </c>
      <c r="BM140" s="4">
        <v>0</v>
      </c>
      <c r="BN140" s="4">
        <v>0</v>
      </c>
      <c r="BO140" s="4">
        <v>0</v>
      </c>
      <c r="BP140" s="4">
        <v>0</v>
      </c>
      <c r="BQ140" s="4">
        <v>0</v>
      </c>
      <c r="BR140" s="4">
        <v>0</v>
      </c>
      <c r="BS140" s="4">
        <v>0</v>
      </c>
      <c r="BT140" s="4">
        <v>0</v>
      </c>
    </row>
    <row r="141" spans="1:72" ht="14.25" customHeight="1" x14ac:dyDescent="0.2">
      <c r="A141" s="36" t="s">
        <v>243</v>
      </c>
      <c r="B141" s="36">
        <f t="shared" si="44"/>
        <v>13</v>
      </c>
      <c r="C141" s="37">
        <f t="shared" si="44"/>
        <v>16</v>
      </c>
      <c r="D141" s="38">
        <f t="shared" si="66"/>
        <v>20</v>
      </c>
      <c r="E141" s="37">
        <f t="shared" si="59"/>
        <v>10</v>
      </c>
      <c r="F141" s="37">
        <f t="shared" si="59"/>
        <v>11</v>
      </c>
      <c r="G141" s="166">
        <v>3</v>
      </c>
      <c r="H141" s="167">
        <v>3</v>
      </c>
      <c r="I141" s="166">
        <v>7</v>
      </c>
      <c r="J141" s="167">
        <v>8</v>
      </c>
      <c r="K141" s="166">
        <v>0</v>
      </c>
      <c r="L141" s="167">
        <v>0</v>
      </c>
      <c r="M141" s="166">
        <v>3</v>
      </c>
      <c r="N141" s="167">
        <v>5</v>
      </c>
      <c r="O141" s="39">
        <f t="shared" si="60"/>
        <v>20</v>
      </c>
      <c r="P141" s="40">
        <f t="shared" si="65"/>
        <v>19</v>
      </c>
      <c r="Q141" s="40">
        <f t="shared" si="51"/>
        <v>5</v>
      </c>
      <c r="R141" s="40">
        <f t="shared" si="51"/>
        <v>14</v>
      </c>
      <c r="S141" s="40">
        <f t="shared" si="51"/>
        <v>1</v>
      </c>
      <c r="T141" s="40">
        <f t="shared" si="51"/>
        <v>0</v>
      </c>
      <c r="U141" s="37">
        <f t="shared" si="61"/>
        <v>5</v>
      </c>
      <c r="V141" s="42">
        <v>5</v>
      </c>
      <c r="W141" s="162">
        <v>0</v>
      </c>
      <c r="X141" s="42">
        <v>0</v>
      </c>
      <c r="Y141" s="162">
        <v>0</v>
      </c>
      <c r="Z141" s="41">
        <f t="shared" si="62"/>
        <v>10</v>
      </c>
      <c r="AA141" s="162">
        <v>0</v>
      </c>
      <c r="AB141" s="42">
        <v>9</v>
      </c>
      <c r="AC141" s="162">
        <v>1</v>
      </c>
      <c r="AD141" s="42">
        <v>0</v>
      </c>
      <c r="AE141" s="37">
        <f t="shared" si="63"/>
        <v>0</v>
      </c>
      <c r="AF141" s="42">
        <v>0</v>
      </c>
      <c r="AG141" s="162">
        <v>0</v>
      </c>
      <c r="AH141" s="42">
        <v>0</v>
      </c>
      <c r="AI141" s="162">
        <v>0</v>
      </c>
      <c r="AJ141" s="41">
        <f t="shared" si="64"/>
        <v>5</v>
      </c>
      <c r="AK141" s="162">
        <v>0</v>
      </c>
      <c r="AL141" s="42">
        <v>5</v>
      </c>
      <c r="AM141" s="162">
        <v>0</v>
      </c>
      <c r="AN141" s="163">
        <v>0</v>
      </c>
      <c r="AO141" s="4">
        <v>0</v>
      </c>
      <c r="AP141" s="4">
        <v>0</v>
      </c>
      <c r="AQ141" s="4">
        <v>0</v>
      </c>
      <c r="AR141" s="4">
        <v>0</v>
      </c>
      <c r="AS141" s="4">
        <v>0</v>
      </c>
      <c r="AT141" s="4">
        <v>0</v>
      </c>
      <c r="AU141" s="4">
        <v>0</v>
      </c>
      <c r="AV141" s="4">
        <v>0</v>
      </c>
      <c r="AW141" s="4">
        <v>0</v>
      </c>
      <c r="AX141" s="4">
        <v>0</v>
      </c>
      <c r="AY141" s="4">
        <v>0</v>
      </c>
      <c r="AZ141" s="4">
        <v>0</v>
      </c>
      <c r="BA141" s="4">
        <v>0</v>
      </c>
      <c r="BB141" s="4">
        <v>0</v>
      </c>
      <c r="BC141" s="4">
        <v>0</v>
      </c>
      <c r="BD141" s="4">
        <v>0</v>
      </c>
      <c r="BE141" s="4">
        <v>0</v>
      </c>
      <c r="BF141" s="4">
        <v>0</v>
      </c>
      <c r="BG141" s="4">
        <v>0</v>
      </c>
      <c r="BH141" s="4">
        <v>0</v>
      </c>
      <c r="BI141" s="4">
        <v>0</v>
      </c>
      <c r="BJ141" s="4">
        <v>0</v>
      </c>
      <c r="BK141" s="4">
        <v>0</v>
      </c>
      <c r="BL141" s="4">
        <v>0</v>
      </c>
      <c r="BM141" s="4">
        <v>0</v>
      </c>
      <c r="BN141" s="4">
        <v>0</v>
      </c>
      <c r="BO141" s="4">
        <v>0</v>
      </c>
      <c r="BP141" s="4">
        <v>0</v>
      </c>
      <c r="BQ141" s="4">
        <v>0</v>
      </c>
      <c r="BR141" s="4">
        <v>0</v>
      </c>
      <c r="BS141" s="4">
        <v>0</v>
      </c>
      <c r="BT141" s="4">
        <v>0</v>
      </c>
    </row>
    <row r="142" spans="1:72" ht="14.25" customHeight="1" x14ac:dyDescent="0.2">
      <c r="A142" s="43" t="s">
        <v>7</v>
      </c>
      <c r="B142" s="36">
        <f t="shared" si="44"/>
        <v>27</v>
      </c>
      <c r="C142" s="37">
        <f t="shared" si="44"/>
        <v>6221</v>
      </c>
      <c r="D142" s="38">
        <f t="shared" si="66"/>
        <v>93</v>
      </c>
      <c r="E142" s="37">
        <f t="shared" si="59"/>
        <v>15</v>
      </c>
      <c r="F142" s="37">
        <f>H142+J142</f>
        <v>663</v>
      </c>
      <c r="G142" s="166">
        <v>7</v>
      </c>
      <c r="H142" s="167">
        <v>13</v>
      </c>
      <c r="I142" s="166">
        <v>8</v>
      </c>
      <c r="J142" s="167">
        <v>650</v>
      </c>
      <c r="K142" s="166">
        <v>8</v>
      </c>
      <c r="L142" s="167">
        <v>49</v>
      </c>
      <c r="M142" s="166">
        <v>4</v>
      </c>
      <c r="N142" s="167">
        <v>5509</v>
      </c>
      <c r="O142" s="39">
        <f t="shared" si="60"/>
        <v>93</v>
      </c>
      <c r="P142" s="40">
        <f t="shared" si="65"/>
        <v>73</v>
      </c>
      <c r="Q142" s="40">
        <f t="shared" si="51"/>
        <v>34</v>
      </c>
      <c r="R142" s="40">
        <f t="shared" si="51"/>
        <v>39</v>
      </c>
      <c r="S142" s="40">
        <f t="shared" si="51"/>
        <v>16</v>
      </c>
      <c r="T142" s="40">
        <f t="shared" si="51"/>
        <v>4</v>
      </c>
      <c r="U142" s="37">
        <f t="shared" si="61"/>
        <v>12</v>
      </c>
      <c r="V142" s="42">
        <v>12</v>
      </c>
      <c r="W142" s="162">
        <v>0</v>
      </c>
      <c r="X142" s="42">
        <v>0</v>
      </c>
      <c r="Y142" s="162">
        <v>0</v>
      </c>
      <c r="Z142" s="41">
        <f t="shared" si="62"/>
        <v>38</v>
      </c>
      <c r="AA142" s="162">
        <v>16</v>
      </c>
      <c r="AB142" s="42">
        <v>18</v>
      </c>
      <c r="AC142" s="162">
        <v>3</v>
      </c>
      <c r="AD142" s="42">
        <v>1</v>
      </c>
      <c r="AE142" s="37">
        <f t="shared" si="63"/>
        <v>19</v>
      </c>
      <c r="AF142" s="42">
        <v>6</v>
      </c>
      <c r="AG142" s="162">
        <v>0</v>
      </c>
      <c r="AH142" s="42">
        <v>13</v>
      </c>
      <c r="AI142" s="162">
        <v>0</v>
      </c>
      <c r="AJ142" s="41">
        <f t="shared" si="64"/>
        <v>24</v>
      </c>
      <c r="AK142" s="162">
        <v>0</v>
      </c>
      <c r="AL142" s="42">
        <v>21</v>
      </c>
      <c r="AM142" s="162">
        <v>0</v>
      </c>
      <c r="AN142" s="163">
        <v>3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0</v>
      </c>
      <c r="AZ142" s="4">
        <v>0</v>
      </c>
      <c r="BA142" s="4">
        <v>0</v>
      </c>
      <c r="BB142" s="4">
        <v>0</v>
      </c>
      <c r="BC142" s="4">
        <v>0</v>
      </c>
      <c r="BD142" s="4">
        <v>0</v>
      </c>
      <c r="BE142" s="4">
        <v>0</v>
      </c>
      <c r="BF142" s="4">
        <v>0</v>
      </c>
      <c r="BG142" s="4">
        <v>0</v>
      </c>
      <c r="BH142" s="4">
        <v>0</v>
      </c>
      <c r="BI142" s="4">
        <v>0</v>
      </c>
      <c r="BJ142" s="4">
        <v>0</v>
      </c>
      <c r="BK142" s="4">
        <v>0</v>
      </c>
      <c r="BL142" s="4">
        <v>0</v>
      </c>
      <c r="BM142" s="4">
        <v>0</v>
      </c>
      <c r="BN142" s="4">
        <v>0</v>
      </c>
      <c r="BO142" s="4">
        <v>0</v>
      </c>
      <c r="BP142" s="4">
        <v>0</v>
      </c>
      <c r="BQ142" s="4">
        <v>0</v>
      </c>
      <c r="BR142" s="4">
        <v>0</v>
      </c>
      <c r="BS142" s="4">
        <v>0</v>
      </c>
      <c r="BT142" s="4">
        <v>0</v>
      </c>
    </row>
    <row r="143" spans="1:72" ht="14.25" customHeight="1" x14ac:dyDescent="0.2">
      <c r="A143" s="36" t="s">
        <v>397</v>
      </c>
      <c r="B143" s="36">
        <f t="shared" si="44"/>
        <v>4</v>
      </c>
      <c r="C143" s="37">
        <f t="shared" si="44"/>
        <v>16</v>
      </c>
      <c r="D143" s="38">
        <f t="shared" si="66"/>
        <v>8</v>
      </c>
      <c r="E143" s="37">
        <f t="shared" si="59"/>
        <v>4</v>
      </c>
      <c r="F143" s="37">
        <f t="shared" si="59"/>
        <v>16</v>
      </c>
      <c r="G143" s="166">
        <v>3</v>
      </c>
      <c r="H143" s="167">
        <v>11</v>
      </c>
      <c r="I143" s="166">
        <v>1</v>
      </c>
      <c r="J143" s="167">
        <v>5</v>
      </c>
      <c r="K143" s="166">
        <v>0</v>
      </c>
      <c r="L143" s="167">
        <v>0</v>
      </c>
      <c r="M143" s="166">
        <v>0</v>
      </c>
      <c r="N143" s="167">
        <v>0</v>
      </c>
      <c r="O143" s="39">
        <f t="shared" si="60"/>
        <v>8</v>
      </c>
      <c r="P143" s="40">
        <f t="shared" si="65"/>
        <v>8</v>
      </c>
      <c r="Q143" s="40">
        <f t="shared" si="51"/>
        <v>7</v>
      </c>
      <c r="R143" s="40">
        <f t="shared" si="51"/>
        <v>1</v>
      </c>
      <c r="S143" s="40">
        <f t="shared" si="51"/>
        <v>0</v>
      </c>
      <c r="T143" s="40">
        <f t="shared" si="51"/>
        <v>0</v>
      </c>
      <c r="U143" s="37">
        <f t="shared" si="61"/>
        <v>7</v>
      </c>
      <c r="V143" s="42">
        <v>7</v>
      </c>
      <c r="W143" s="162">
        <v>0</v>
      </c>
      <c r="X143" s="42">
        <v>0</v>
      </c>
      <c r="Y143" s="162">
        <v>0</v>
      </c>
      <c r="Z143" s="41">
        <f t="shared" si="62"/>
        <v>1</v>
      </c>
      <c r="AA143" s="162">
        <v>0</v>
      </c>
      <c r="AB143" s="42">
        <v>1</v>
      </c>
      <c r="AC143" s="162">
        <v>0</v>
      </c>
      <c r="AD143" s="42">
        <v>0</v>
      </c>
      <c r="AE143" s="37">
        <f t="shared" si="63"/>
        <v>0</v>
      </c>
      <c r="AF143" s="42">
        <v>0</v>
      </c>
      <c r="AG143" s="162">
        <v>0</v>
      </c>
      <c r="AH143" s="42">
        <v>0</v>
      </c>
      <c r="AI143" s="162">
        <v>0</v>
      </c>
      <c r="AJ143" s="41">
        <f t="shared" si="64"/>
        <v>0</v>
      </c>
      <c r="AK143" s="162">
        <v>0</v>
      </c>
      <c r="AL143" s="42">
        <v>0</v>
      </c>
      <c r="AM143" s="162">
        <v>0</v>
      </c>
      <c r="AN143" s="163">
        <v>0</v>
      </c>
      <c r="AO143" s="4">
        <v>0</v>
      </c>
      <c r="AP143" s="4">
        <v>0</v>
      </c>
      <c r="AQ143" s="4">
        <v>0</v>
      </c>
      <c r="AR143" s="4">
        <v>0</v>
      </c>
      <c r="AS143" s="4">
        <v>0</v>
      </c>
      <c r="AT143" s="4">
        <v>0</v>
      </c>
      <c r="AU143" s="4">
        <v>0</v>
      </c>
      <c r="AV143" s="4">
        <v>0</v>
      </c>
      <c r="AW143" s="4">
        <v>0</v>
      </c>
      <c r="AX143" s="4">
        <v>0</v>
      </c>
      <c r="AY143" s="4">
        <v>0</v>
      </c>
      <c r="AZ143" s="4">
        <v>0</v>
      </c>
      <c r="BA143" s="4">
        <v>0</v>
      </c>
      <c r="BB143" s="4">
        <v>0</v>
      </c>
      <c r="BC143" s="4">
        <v>0</v>
      </c>
      <c r="BD143" s="4">
        <v>0</v>
      </c>
      <c r="BE143" s="4">
        <v>0</v>
      </c>
      <c r="BF143" s="4">
        <v>0</v>
      </c>
      <c r="BG143" s="4">
        <v>0</v>
      </c>
      <c r="BH143" s="4">
        <v>0</v>
      </c>
      <c r="BI143" s="4">
        <v>0</v>
      </c>
      <c r="BJ143" s="4">
        <v>0</v>
      </c>
      <c r="BK143" s="4">
        <v>0</v>
      </c>
      <c r="BL143" s="4">
        <v>0</v>
      </c>
      <c r="BM143" s="4">
        <v>0</v>
      </c>
      <c r="BN143" s="4">
        <v>0</v>
      </c>
      <c r="BO143" s="4">
        <v>0</v>
      </c>
      <c r="BP143" s="4">
        <v>0</v>
      </c>
      <c r="BQ143" s="4">
        <v>0</v>
      </c>
      <c r="BR143" s="4">
        <v>0</v>
      </c>
      <c r="BS143" s="4">
        <v>0</v>
      </c>
      <c r="BT143" s="4">
        <v>0</v>
      </c>
    </row>
    <row r="144" spans="1:72" ht="14.25" customHeight="1" x14ac:dyDescent="0.2">
      <c r="A144" s="36" t="s">
        <v>398</v>
      </c>
      <c r="B144" s="36">
        <f t="shared" si="44"/>
        <v>7</v>
      </c>
      <c r="C144" s="37">
        <f t="shared" si="44"/>
        <v>2324</v>
      </c>
      <c r="D144" s="38">
        <f t="shared" si="66"/>
        <v>69</v>
      </c>
      <c r="E144" s="37">
        <f t="shared" si="59"/>
        <v>6</v>
      </c>
      <c r="F144" s="37">
        <f t="shared" si="59"/>
        <v>2305</v>
      </c>
      <c r="G144" s="166">
        <v>3</v>
      </c>
      <c r="H144" s="167">
        <v>2277</v>
      </c>
      <c r="I144" s="166">
        <v>3</v>
      </c>
      <c r="J144" s="167">
        <v>28</v>
      </c>
      <c r="K144" s="166">
        <v>1</v>
      </c>
      <c r="L144" s="167">
        <v>19</v>
      </c>
      <c r="M144" s="166">
        <v>0</v>
      </c>
      <c r="N144" s="167">
        <v>0</v>
      </c>
      <c r="O144" s="39">
        <f t="shared" si="60"/>
        <v>69</v>
      </c>
      <c r="P144" s="40">
        <f t="shared" si="65"/>
        <v>30</v>
      </c>
      <c r="Q144" s="40">
        <f t="shared" si="51"/>
        <v>29</v>
      </c>
      <c r="R144" s="40">
        <f t="shared" si="51"/>
        <v>1</v>
      </c>
      <c r="S144" s="40">
        <f t="shared" si="51"/>
        <v>39</v>
      </c>
      <c r="T144" s="40">
        <f t="shared" si="51"/>
        <v>0</v>
      </c>
      <c r="U144" s="37">
        <f t="shared" si="61"/>
        <v>29</v>
      </c>
      <c r="V144" s="42">
        <v>29</v>
      </c>
      <c r="W144" s="162">
        <v>0</v>
      </c>
      <c r="X144" s="42">
        <v>0</v>
      </c>
      <c r="Y144" s="162">
        <v>0</v>
      </c>
      <c r="Z144" s="41">
        <f>SUM(AA144:AD144)</f>
        <v>1</v>
      </c>
      <c r="AA144" s="162">
        <v>0</v>
      </c>
      <c r="AB144" s="42">
        <v>1</v>
      </c>
      <c r="AC144" s="162">
        <v>0</v>
      </c>
      <c r="AD144" s="42">
        <v>0</v>
      </c>
      <c r="AE144" s="37">
        <f t="shared" si="63"/>
        <v>39</v>
      </c>
      <c r="AF144" s="42">
        <v>0</v>
      </c>
      <c r="AG144" s="162">
        <v>0</v>
      </c>
      <c r="AH144" s="42">
        <v>39</v>
      </c>
      <c r="AI144" s="162">
        <v>0</v>
      </c>
      <c r="AJ144" s="41">
        <f t="shared" si="64"/>
        <v>0</v>
      </c>
      <c r="AK144" s="162">
        <v>0</v>
      </c>
      <c r="AL144" s="42">
        <v>0</v>
      </c>
      <c r="AM144" s="162">
        <v>0</v>
      </c>
      <c r="AN144" s="163">
        <v>0</v>
      </c>
      <c r="AO144" s="4">
        <v>0</v>
      </c>
      <c r="AP144" s="4">
        <v>0</v>
      </c>
      <c r="AQ144" s="4">
        <v>0</v>
      </c>
      <c r="AR144" s="4">
        <v>0</v>
      </c>
      <c r="AS144" s="4">
        <v>0</v>
      </c>
      <c r="AT144" s="4">
        <v>0</v>
      </c>
      <c r="AU144" s="4">
        <v>0</v>
      </c>
      <c r="AV144" s="4">
        <v>0</v>
      </c>
      <c r="AW144" s="4">
        <v>0</v>
      </c>
      <c r="AX144" s="4">
        <v>0</v>
      </c>
      <c r="AY144" s="4">
        <v>0</v>
      </c>
      <c r="AZ144" s="4">
        <v>0</v>
      </c>
      <c r="BA144" s="4">
        <v>0</v>
      </c>
      <c r="BB144" s="4">
        <v>0</v>
      </c>
      <c r="BC144" s="4">
        <v>0</v>
      </c>
      <c r="BD144" s="4">
        <v>0</v>
      </c>
      <c r="BE144" s="4">
        <v>0</v>
      </c>
      <c r="BF144" s="4">
        <v>0</v>
      </c>
      <c r="BG144" s="4">
        <v>0</v>
      </c>
      <c r="BH144" s="4">
        <v>0</v>
      </c>
      <c r="BI144" s="4">
        <v>0</v>
      </c>
      <c r="BJ144" s="4">
        <v>0</v>
      </c>
      <c r="BK144" s="4">
        <v>0</v>
      </c>
      <c r="BL144" s="4">
        <v>0</v>
      </c>
      <c r="BM144" s="4">
        <v>0</v>
      </c>
      <c r="BN144" s="4">
        <v>0</v>
      </c>
      <c r="BO144" s="4">
        <v>0</v>
      </c>
      <c r="BP144" s="4">
        <v>0</v>
      </c>
      <c r="BQ144" s="4">
        <v>0</v>
      </c>
      <c r="BR144" s="4">
        <v>0</v>
      </c>
      <c r="BS144" s="4">
        <v>0</v>
      </c>
      <c r="BT144" s="4">
        <v>0</v>
      </c>
    </row>
    <row r="145" spans="1:72" s="34" customFormat="1" ht="14.25" customHeight="1" x14ac:dyDescent="0.2">
      <c r="A145" s="43" t="s">
        <v>236</v>
      </c>
      <c r="B145" s="36">
        <f t="shared" si="44"/>
        <v>11</v>
      </c>
      <c r="C145" s="37">
        <f t="shared" si="44"/>
        <v>37</v>
      </c>
      <c r="D145" s="38">
        <f>O145</f>
        <v>14</v>
      </c>
      <c r="E145" s="37">
        <f t="shared" si="59"/>
        <v>7</v>
      </c>
      <c r="F145" s="37">
        <f t="shared" si="59"/>
        <v>15</v>
      </c>
      <c r="G145" s="166">
        <v>3</v>
      </c>
      <c r="H145" s="167">
        <v>11</v>
      </c>
      <c r="I145" s="166">
        <v>4</v>
      </c>
      <c r="J145" s="167">
        <v>4</v>
      </c>
      <c r="K145" s="166">
        <v>1</v>
      </c>
      <c r="L145" s="167">
        <v>1</v>
      </c>
      <c r="M145" s="166">
        <v>3</v>
      </c>
      <c r="N145" s="167">
        <v>21</v>
      </c>
      <c r="O145" s="39">
        <f>U145+Z145+AE145+AJ145</f>
        <v>14</v>
      </c>
      <c r="P145" s="48">
        <f t="shared" si="65"/>
        <v>13</v>
      </c>
      <c r="Q145" s="40">
        <f t="shared" si="51"/>
        <v>1</v>
      </c>
      <c r="R145" s="40">
        <f t="shared" si="51"/>
        <v>12</v>
      </c>
      <c r="S145" s="40">
        <f t="shared" si="51"/>
        <v>1</v>
      </c>
      <c r="T145" s="40">
        <f t="shared" si="51"/>
        <v>0</v>
      </c>
      <c r="U145" s="37">
        <f>SUM(V145:Y145)</f>
        <v>1</v>
      </c>
      <c r="V145" s="42">
        <v>1</v>
      </c>
      <c r="W145" s="162">
        <v>0</v>
      </c>
      <c r="X145" s="42">
        <v>0</v>
      </c>
      <c r="Y145" s="162">
        <v>0</v>
      </c>
      <c r="Z145" s="41">
        <f t="shared" si="62"/>
        <v>1</v>
      </c>
      <c r="AA145" s="162">
        <v>0</v>
      </c>
      <c r="AB145" s="42">
        <v>1</v>
      </c>
      <c r="AC145" s="162">
        <v>0</v>
      </c>
      <c r="AD145" s="42">
        <v>0</v>
      </c>
      <c r="AE145" s="37">
        <f>SUM(AF145:AI145)</f>
        <v>0</v>
      </c>
      <c r="AF145" s="42">
        <v>0</v>
      </c>
      <c r="AG145" s="162">
        <v>0</v>
      </c>
      <c r="AH145" s="42">
        <v>0</v>
      </c>
      <c r="AI145" s="162">
        <v>0</v>
      </c>
      <c r="AJ145" s="41">
        <f>SUM(AK145:AN145)</f>
        <v>12</v>
      </c>
      <c r="AK145" s="162">
        <v>0</v>
      </c>
      <c r="AL145" s="42">
        <v>11</v>
      </c>
      <c r="AM145" s="162">
        <v>1</v>
      </c>
      <c r="AN145" s="163">
        <v>0</v>
      </c>
      <c r="AO145" s="34">
        <v>0</v>
      </c>
      <c r="AP145" s="34">
        <v>0</v>
      </c>
      <c r="AQ145" s="34">
        <v>0</v>
      </c>
      <c r="AR145" s="34">
        <v>0</v>
      </c>
      <c r="AS145" s="34">
        <v>0</v>
      </c>
      <c r="AT145" s="34">
        <v>0</v>
      </c>
      <c r="AU145" s="34">
        <v>0</v>
      </c>
      <c r="AV145" s="34">
        <v>0</v>
      </c>
      <c r="AW145" s="34">
        <v>0</v>
      </c>
      <c r="AX145" s="34">
        <v>0</v>
      </c>
      <c r="AY145" s="34">
        <v>0</v>
      </c>
      <c r="AZ145" s="34">
        <v>0</v>
      </c>
      <c r="BA145" s="34">
        <v>0</v>
      </c>
      <c r="BB145" s="34">
        <v>0</v>
      </c>
      <c r="BC145" s="34">
        <v>0</v>
      </c>
      <c r="BD145" s="34">
        <v>0</v>
      </c>
      <c r="BE145" s="34">
        <v>0</v>
      </c>
      <c r="BF145" s="34">
        <v>0</v>
      </c>
      <c r="BG145" s="34">
        <v>0</v>
      </c>
      <c r="BH145" s="34">
        <v>0</v>
      </c>
      <c r="BI145" s="34">
        <v>0</v>
      </c>
      <c r="BJ145" s="34">
        <v>0</v>
      </c>
      <c r="BK145" s="34">
        <v>0</v>
      </c>
      <c r="BL145" s="34">
        <v>0</v>
      </c>
      <c r="BM145" s="34">
        <v>0</v>
      </c>
      <c r="BN145" s="34">
        <v>0</v>
      </c>
      <c r="BO145" s="34">
        <v>0</v>
      </c>
      <c r="BP145" s="34">
        <v>0</v>
      </c>
      <c r="BQ145" s="34">
        <v>0</v>
      </c>
      <c r="BR145" s="34">
        <v>0</v>
      </c>
      <c r="BS145" s="34">
        <v>0</v>
      </c>
      <c r="BT145" s="34">
        <v>0</v>
      </c>
    </row>
    <row r="146" spans="1:72" s="34" customFormat="1" ht="13" x14ac:dyDescent="0.2">
      <c r="A146" s="27" t="s">
        <v>399</v>
      </c>
      <c r="B146" s="8">
        <f>E146+K146+M146</f>
        <v>126</v>
      </c>
      <c r="C146" s="28">
        <f t="shared" si="44"/>
        <v>16826</v>
      </c>
      <c r="D146" s="29">
        <f>O146</f>
        <v>249</v>
      </c>
      <c r="E146" s="28">
        <f t="shared" si="59"/>
        <v>52</v>
      </c>
      <c r="F146" s="28">
        <f t="shared" si="59"/>
        <v>485</v>
      </c>
      <c r="G146" s="30">
        <f t="shared" ref="G146:N146" si="67">SUM(G147:G155)</f>
        <v>23</v>
      </c>
      <c r="H146" s="31">
        <f>SUM(H147:H155)</f>
        <v>373</v>
      </c>
      <c r="I146" s="30">
        <f t="shared" si="67"/>
        <v>29</v>
      </c>
      <c r="J146" s="31">
        <f t="shared" si="67"/>
        <v>112</v>
      </c>
      <c r="K146" s="30">
        <f t="shared" si="67"/>
        <v>17</v>
      </c>
      <c r="L146" s="31">
        <f t="shared" si="67"/>
        <v>16251</v>
      </c>
      <c r="M146" s="30">
        <f t="shared" si="67"/>
        <v>57</v>
      </c>
      <c r="N146" s="31">
        <f t="shared" si="67"/>
        <v>90</v>
      </c>
      <c r="O146" s="31">
        <f>U146+Z146+AE146+AJ146</f>
        <v>249</v>
      </c>
      <c r="P146" s="40">
        <f t="shared" si="65"/>
        <v>149</v>
      </c>
      <c r="Q146" s="32">
        <f t="shared" si="51"/>
        <v>79</v>
      </c>
      <c r="R146" s="32">
        <f t="shared" si="51"/>
        <v>70</v>
      </c>
      <c r="S146" s="32">
        <f t="shared" si="51"/>
        <v>98</v>
      </c>
      <c r="T146" s="32">
        <f t="shared" si="51"/>
        <v>2</v>
      </c>
      <c r="U146" s="28">
        <f>SUM(V146:Y146)</f>
        <v>84</v>
      </c>
      <c r="V146" s="32">
        <f>SUM(V147:V155)</f>
        <v>76</v>
      </c>
      <c r="W146" s="28">
        <f>SUM(W147:W155)</f>
        <v>6</v>
      </c>
      <c r="X146" s="32">
        <f>SUM(X147:X155)</f>
        <v>1</v>
      </c>
      <c r="Y146" s="28">
        <f>SUM(Y147:Y155)</f>
        <v>1</v>
      </c>
      <c r="Z146" s="32">
        <f>SUM(AA146:AD146)</f>
        <v>59</v>
      </c>
      <c r="AA146" s="28">
        <f>SUM(AA147:AA155)</f>
        <v>1</v>
      </c>
      <c r="AB146" s="32">
        <f>SUM(AB147:AB155)</f>
        <v>54</v>
      </c>
      <c r="AC146" s="28">
        <f>SUM(AC147:AC155)</f>
        <v>3</v>
      </c>
      <c r="AD146" s="32">
        <f>SUM(AD147:AD155)</f>
        <v>1</v>
      </c>
      <c r="AE146" s="28">
        <f>SUM(AF146:AI146)</f>
        <v>95</v>
      </c>
      <c r="AF146" s="32">
        <f>SUM(AF147:AF155)</f>
        <v>2</v>
      </c>
      <c r="AG146" s="28">
        <f>SUM(AG147:AG155)</f>
        <v>1</v>
      </c>
      <c r="AH146" s="32">
        <f>SUM(AH147:AH155)</f>
        <v>92</v>
      </c>
      <c r="AI146" s="28">
        <f>SUM(AI147:AI155)</f>
        <v>0</v>
      </c>
      <c r="AJ146" s="32">
        <f>SUM(AK146:AN146)</f>
        <v>11</v>
      </c>
      <c r="AK146" s="28">
        <f>SUM(AK147:AK155)</f>
        <v>0</v>
      </c>
      <c r="AL146" s="32">
        <f>SUM(AL147:AL155)</f>
        <v>9</v>
      </c>
      <c r="AM146" s="28">
        <f>SUM(AM147:AM155)</f>
        <v>2</v>
      </c>
      <c r="AN146" s="33">
        <f>SUM(AN147:AN155)</f>
        <v>0</v>
      </c>
      <c r="AO146" s="34">
        <v>0</v>
      </c>
      <c r="AP146" s="34">
        <v>0</v>
      </c>
      <c r="AQ146" s="34">
        <v>0</v>
      </c>
      <c r="AR146" s="34">
        <v>0</v>
      </c>
      <c r="AS146" s="34">
        <v>0</v>
      </c>
      <c r="AT146" s="34">
        <v>0</v>
      </c>
      <c r="AU146" s="34">
        <v>0</v>
      </c>
      <c r="AV146" s="34">
        <v>0</v>
      </c>
      <c r="AW146" s="34">
        <v>0</v>
      </c>
      <c r="AX146" s="34">
        <v>0</v>
      </c>
      <c r="AY146" s="34">
        <v>0</v>
      </c>
      <c r="AZ146" s="34">
        <v>0</v>
      </c>
      <c r="BA146" s="34">
        <v>0</v>
      </c>
      <c r="BB146" s="34">
        <v>0</v>
      </c>
      <c r="BC146" s="34">
        <v>0</v>
      </c>
      <c r="BD146" s="34">
        <v>0</v>
      </c>
      <c r="BE146" s="34">
        <v>0</v>
      </c>
      <c r="BF146" s="34">
        <v>0</v>
      </c>
      <c r="BG146" s="34">
        <v>0</v>
      </c>
      <c r="BH146" s="34">
        <v>0</v>
      </c>
      <c r="BI146" s="34">
        <v>0</v>
      </c>
      <c r="BJ146" s="34">
        <v>0</v>
      </c>
      <c r="BK146" s="34">
        <v>0</v>
      </c>
      <c r="BL146" s="34">
        <v>0</v>
      </c>
      <c r="BM146" s="34">
        <v>0</v>
      </c>
      <c r="BN146" s="34">
        <v>0</v>
      </c>
      <c r="BO146" s="34">
        <v>0</v>
      </c>
      <c r="BP146" s="34">
        <v>0</v>
      </c>
      <c r="BQ146" s="34">
        <v>0</v>
      </c>
      <c r="BR146" s="34">
        <v>0</v>
      </c>
      <c r="BS146" s="34">
        <v>0</v>
      </c>
      <c r="BT146" s="34">
        <v>0</v>
      </c>
    </row>
    <row r="147" spans="1:72" ht="13.5" customHeight="1" x14ac:dyDescent="0.2">
      <c r="A147" s="35" t="s">
        <v>365</v>
      </c>
      <c r="B147" s="36">
        <f t="shared" si="44"/>
        <v>1</v>
      </c>
      <c r="C147" s="37">
        <f t="shared" si="44"/>
        <v>170</v>
      </c>
      <c r="D147" s="38">
        <f t="shared" si="66"/>
        <v>7</v>
      </c>
      <c r="E147" s="37">
        <f t="shared" si="59"/>
        <v>1</v>
      </c>
      <c r="F147" s="37">
        <f t="shared" si="59"/>
        <v>170</v>
      </c>
      <c r="G147" s="166">
        <v>1</v>
      </c>
      <c r="H147" s="167">
        <v>170</v>
      </c>
      <c r="I147" s="166">
        <v>0</v>
      </c>
      <c r="J147" s="167">
        <v>0</v>
      </c>
      <c r="K147" s="166">
        <v>0</v>
      </c>
      <c r="L147" s="167">
        <v>0</v>
      </c>
      <c r="M147" s="166">
        <v>0</v>
      </c>
      <c r="N147" s="167">
        <v>0</v>
      </c>
      <c r="O147" s="39">
        <f>U147+Z147+AE147+AJ147</f>
        <v>7</v>
      </c>
      <c r="P147" s="40">
        <f t="shared" si="65"/>
        <v>7</v>
      </c>
      <c r="Q147" s="40">
        <f t="shared" si="51"/>
        <v>7</v>
      </c>
      <c r="R147" s="40">
        <f t="shared" si="51"/>
        <v>0</v>
      </c>
      <c r="S147" s="40">
        <f t="shared" si="51"/>
        <v>0</v>
      </c>
      <c r="T147" s="40">
        <f t="shared" si="51"/>
        <v>0</v>
      </c>
      <c r="U147" s="37">
        <f>SUM(V147:Y147)</f>
        <v>7</v>
      </c>
      <c r="V147" s="42">
        <v>7</v>
      </c>
      <c r="W147" s="162">
        <v>0</v>
      </c>
      <c r="X147" s="42">
        <v>0</v>
      </c>
      <c r="Y147" s="162">
        <v>0</v>
      </c>
      <c r="Z147" s="41">
        <f>SUM(AA147:AD147)</f>
        <v>0</v>
      </c>
      <c r="AA147" s="162">
        <v>0</v>
      </c>
      <c r="AB147" s="42">
        <v>0</v>
      </c>
      <c r="AC147" s="162">
        <v>0</v>
      </c>
      <c r="AD147" s="42">
        <v>0</v>
      </c>
      <c r="AE147" s="37">
        <f>SUM(AF147:AI147)</f>
        <v>0</v>
      </c>
      <c r="AF147" s="42">
        <v>0</v>
      </c>
      <c r="AG147" s="162">
        <v>0</v>
      </c>
      <c r="AH147" s="42">
        <v>0</v>
      </c>
      <c r="AI147" s="162">
        <v>0</v>
      </c>
      <c r="AJ147" s="41">
        <f>SUM(AK147:AN147)</f>
        <v>0</v>
      </c>
      <c r="AK147" s="162">
        <v>0</v>
      </c>
      <c r="AL147" s="42">
        <v>0</v>
      </c>
      <c r="AM147" s="162">
        <v>0</v>
      </c>
      <c r="AN147" s="163">
        <v>0</v>
      </c>
      <c r="AO147" s="4">
        <v>0</v>
      </c>
      <c r="AP147" s="4">
        <v>0</v>
      </c>
      <c r="AQ147" s="4">
        <v>0</v>
      </c>
      <c r="AR147" s="4">
        <v>0</v>
      </c>
      <c r="AS147" s="4">
        <v>0</v>
      </c>
      <c r="AT147" s="4">
        <v>0</v>
      </c>
      <c r="AU147" s="4">
        <v>0</v>
      </c>
      <c r="AV147" s="4">
        <v>0</v>
      </c>
      <c r="AW147" s="4">
        <v>0</v>
      </c>
      <c r="AX147" s="4">
        <v>0</v>
      </c>
      <c r="AY147" s="4">
        <v>0</v>
      </c>
      <c r="AZ147" s="4">
        <v>0</v>
      </c>
      <c r="BA147" s="4">
        <v>0</v>
      </c>
      <c r="BB147" s="4">
        <v>0</v>
      </c>
      <c r="BC147" s="4">
        <v>0</v>
      </c>
      <c r="BD147" s="4">
        <v>0</v>
      </c>
      <c r="BE147" s="4">
        <v>0</v>
      </c>
      <c r="BF147" s="4">
        <v>0</v>
      </c>
      <c r="BG147" s="4">
        <v>0</v>
      </c>
      <c r="BH147" s="4">
        <v>0</v>
      </c>
      <c r="BI147" s="4">
        <v>0</v>
      </c>
      <c r="BJ147" s="4">
        <v>0</v>
      </c>
      <c r="BK147" s="4">
        <v>0</v>
      </c>
      <c r="BL147" s="4">
        <v>0</v>
      </c>
      <c r="BM147" s="4">
        <v>0</v>
      </c>
      <c r="BN147" s="4">
        <v>0</v>
      </c>
      <c r="BO147" s="4">
        <v>0</v>
      </c>
      <c r="BP147" s="4">
        <v>0</v>
      </c>
      <c r="BQ147" s="4">
        <v>0</v>
      </c>
      <c r="BR147" s="4">
        <v>0</v>
      </c>
      <c r="BS147" s="4">
        <v>0</v>
      </c>
      <c r="BT147" s="4">
        <v>0</v>
      </c>
    </row>
    <row r="148" spans="1:72" ht="13.5" customHeight="1" x14ac:dyDescent="0.2">
      <c r="A148" s="43" t="s">
        <v>234</v>
      </c>
      <c r="B148" s="36">
        <f t="shared" si="44"/>
        <v>10</v>
      </c>
      <c r="C148" s="37">
        <f t="shared" si="44"/>
        <v>184</v>
      </c>
      <c r="D148" s="38">
        <f t="shared" si="66"/>
        <v>63</v>
      </c>
      <c r="E148" s="37">
        <f t="shared" si="59"/>
        <v>10</v>
      </c>
      <c r="F148" s="37">
        <f t="shared" si="59"/>
        <v>184</v>
      </c>
      <c r="G148" s="166">
        <v>6</v>
      </c>
      <c r="H148" s="167">
        <v>180</v>
      </c>
      <c r="I148" s="166">
        <v>4</v>
      </c>
      <c r="J148" s="167">
        <v>4</v>
      </c>
      <c r="K148" s="166">
        <v>0</v>
      </c>
      <c r="L148" s="167">
        <v>0</v>
      </c>
      <c r="M148" s="166">
        <v>0</v>
      </c>
      <c r="N148" s="167">
        <v>0</v>
      </c>
      <c r="O148" s="39">
        <f t="shared" ref="O148:O154" si="68">U148+Z148+AE148+AJ148</f>
        <v>63</v>
      </c>
      <c r="P148" s="40">
        <f t="shared" si="65"/>
        <v>62</v>
      </c>
      <c r="Q148" s="40">
        <f t="shared" si="51"/>
        <v>53</v>
      </c>
      <c r="R148" s="40">
        <f t="shared" si="51"/>
        <v>9</v>
      </c>
      <c r="S148" s="40">
        <f t="shared" si="51"/>
        <v>0</v>
      </c>
      <c r="T148" s="40">
        <f t="shared" si="51"/>
        <v>1</v>
      </c>
      <c r="U148" s="37">
        <f t="shared" ref="U148:U154" si="69">SUM(V148:Y148)</f>
        <v>53</v>
      </c>
      <c r="V148" s="42">
        <v>53</v>
      </c>
      <c r="W148" s="162">
        <v>0</v>
      </c>
      <c r="X148" s="42">
        <v>0</v>
      </c>
      <c r="Y148" s="162">
        <v>0</v>
      </c>
      <c r="Z148" s="41">
        <f t="shared" ref="Z148:Z154" si="70">SUM(AA148:AD148)</f>
        <v>10</v>
      </c>
      <c r="AA148" s="162">
        <v>0</v>
      </c>
      <c r="AB148" s="42">
        <v>9</v>
      </c>
      <c r="AC148" s="162">
        <v>0</v>
      </c>
      <c r="AD148" s="42">
        <v>1</v>
      </c>
      <c r="AE148" s="37">
        <f t="shared" ref="AE148:AE154" si="71">SUM(AF148:AI148)</f>
        <v>0</v>
      </c>
      <c r="AF148" s="42">
        <v>0</v>
      </c>
      <c r="AG148" s="162">
        <v>0</v>
      </c>
      <c r="AH148" s="42">
        <v>0</v>
      </c>
      <c r="AI148" s="162">
        <v>0</v>
      </c>
      <c r="AJ148" s="41">
        <f t="shared" ref="AJ148:AJ154" si="72">SUM(AK148:AN148)</f>
        <v>0</v>
      </c>
      <c r="AK148" s="162">
        <v>0</v>
      </c>
      <c r="AL148" s="42">
        <v>0</v>
      </c>
      <c r="AM148" s="162">
        <v>0</v>
      </c>
      <c r="AN148" s="163">
        <v>0</v>
      </c>
      <c r="AO148" s="4">
        <v>0</v>
      </c>
      <c r="AP148" s="4">
        <v>0</v>
      </c>
      <c r="AQ148" s="4">
        <v>0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0</v>
      </c>
      <c r="AX148" s="4">
        <v>0</v>
      </c>
      <c r="AY148" s="4">
        <v>0</v>
      </c>
      <c r="AZ148" s="4">
        <v>0</v>
      </c>
      <c r="BA148" s="4">
        <v>0</v>
      </c>
      <c r="BB148" s="4">
        <v>0</v>
      </c>
      <c r="BC148" s="4">
        <v>0</v>
      </c>
      <c r="BD148" s="4">
        <v>0</v>
      </c>
      <c r="BE148" s="4">
        <v>0</v>
      </c>
      <c r="BF148" s="4">
        <v>0</v>
      </c>
      <c r="BG148" s="4">
        <v>0</v>
      </c>
      <c r="BH148" s="4">
        <v>0</v>
      </c>
      <c r="BI148" s="4">
        <v>0</v>
      </c>
      <c r="BJ148" s="4">
        <v>0</v>
      </c>
      <c r="BK148" s="4">
        <v>0</v>
      </c>
      <c r="BL148" s="4">
        <v>0</v>
      </c>
      <c r="BM148" s="4">
        <v>0</v>
      </c>
      <c r="BN148" s="4">
        <v>0</v>
      </c>
      <c r="BO148" s="4">
        <v>0</v>
      </c>
      <c r="BP148" s="4">
        <v>0</v>
      </c>
      <c r="BQ148" s="4">
        <v>0</v>
      </c>
      <c r="BR148" s="4">
        <v>0</v>
      </c>
      <c r="BS148" s="4">
        <v>0</v>
      </c>
      <c r="BT148" s="4">
        <v>0</v>
      </c>
    </row>
    <row r="149" spans="1:72" ht="13.5" customHeight="1" x14ac:dyDescent="0.2">
      <c r="A149" s="36" t="s">
        <v>400</v>
      </c>
      <c r="B149" s="36">
        <f t="shared" ref="B149:C177" si="73">E149+K149+M149</f>
        <v>3</v>
      </c>
      <c r="C149" s="37">
        <f t="shared" si="73"/>
        <v>435</v>
      </c>
      <c r="D149" s="38">
        <f t="shared" si="66"/>
        <v>6</v>
      </c>
      <c r="E149" s="37">
        <f t="shared" si="59"/>
        <v>2</v>
      </c>
      <c r="F149" s="37">
        <f t="shared" si="59"/>
        <v>4</v>
      </c>
      <c r="G149" s="166">
        <v>0</v>
      </c>
      <c r="H149" s="167">
        <v>0</v>
      </c>
      <c r="I149" s="166">
        <v>2</v>
      </c>
      <c r="J149" s="167">
        <v>4</v>
      </c>
      <c r="K149" s="166">
        <v>1</v>
      </c>
      <c r="L149" s="167">
        <v>431</v>
      </c>
      <c r="M149" s="166">
        <v>0</v>
      </c>
      <c r="N149" s="167">
        <v>0</v>
      </c>
      <c r="O149" s="39">
        <f t="shared" si="68"/>
        <v>6</v>
      </c>
      <c r="P149" s="40">
        <f t="shared" si="65"/>
        <v>1</v>
      </c>
      <c r="Q149" s="40">
        <f t="shared" si="51"/>
        <v>0</v>
      </c>
      <c r="R149" s="40">
        <f t="shared" si="51"/>
        <v>1</v>
      </c>
      <c r="S149" s="40">
        <f t="shared" si="51"/>
        <v>5</v>
      </c>
      <c r="T149" s="40">
        <f t="shared" si="51"/>
        <v>0</v>
      </c>
      <c r="U149" s="37">
        <f t="shared" si="69"/>
        <v>0</v>
      </c>
      <c r="V149" s="42">
        <v>0</v>
      </c>
      <c r="W149" s="162">
        <v>0</v>
      </c>
      <c r="X149" s="42">
        <v>0</v>
      </c>
      <c r="Y149" s="162">
        <v>0</v>
      </c>
      <c r="Z149" s="41">
        <f t="shared" si="70"/>
        <v>1</v>
      </c>
      <c r="AA149" s="162">
        <v>0</v>
      </c>
      <c r="AB149" s="42">
        <v>1</v>
      </c>
      <c r="AC149" s="162">
        <v>0</v>
      </c>
      <c r="AD149" s="42">
        <v>0</v>
      </c>
      <c r="AE149" s="37">
        <f t="shared" si="71"/>
        <v>5</v>
      </c>
      <c r="AF149" s="42">
        <v>0</v>
      </c>
      <c r="AG149" s="162">
        <v>0</v>
      </c>
      <c r="AH149" s="42">
        <v>5</v>
      </c>
      <c r="AI149" s="162">
        <v>0</v>
      </c>
      <c r="AJ149" s="41">
        <f t="shared" si="72"/>
        <v>0</v>
      </c>
      <c r="AK149" s="162">
        <v>0</v>
      </c>
      <c r="AL149" s="42">
        <v>0</v>
      </c>
      <c r="AM149" s="162">
        <v>0</v>
      </c>
      <c r="AN149" s="163">
        <v>0</v>
      </c>
      <c r="AO149" s="4">
        <v>0</v>
      </c>
      <c r="AP149" s="4">
        <v>0</v>
      </c>
      <c r="AQ149" s="4">
        <v>0</v>
      </c>
      <c r="AR149" s="4">
        <v>0</v>
      </c>
      <c r="AS149" s="4">
        <v>0</v>
      </c>
      <c r="AT149" s="4">
        <v>0</v>
      </c>
      <c r="AU149" s="4">
        <v>0</v>
      </c>
      <c r="AV149" s="4">
        <v>0</v>
      </c>
      <c r="AW149" s="4">
        <v>0</v>
      </c>
      <c r="AX149" s="4">
        <v>0</v>
      </c>
      <c r="AY149" s="4">
        <v>0</v>
      </c>
      <c r="AZ149" s="4">
        <v>0</v>
      </c>
      <c r="BA149" s="4">
        <v>0</v>
      </c>
      <c r="BB149" s="4">
        <v>0</v>
      </c>
      <c r="BC149" s="4">
        <v>0</v>
      </c>
      <c r="BD149" s="4">
        <v>0</v>
      </c>
      <c r="BE149" s="4">
        <v>0</v>
      </c>
      <c r="BF149" s="4">
        <v>0</v>
      </c>
      <c r="BG149" s="4">
        <v>0</v>
      </c>
      <c r="BH149" s="4">
        <v>0</v>
      </c>
      <c r="BI149" s="4">
        <v>0</v>
      </c>
      <c r="BJ149" s="4">
        <v>0</v>
      </c>
      <c r="BK149" s="4">
        <v>0</v>
      </c>
      <c r="BL149" s="4">
        <v>0</v>
      </c>
      <c r="BM149" s="4">
        <v>0</v>
      </c>
      <c r="BN149" s="4">
        <v>0</v>
      </c>
      <c r="BO149" s="4">
        <v>0</v>
      </c>
      <c r="BP149" s="4">
        <v>0</v>
      </c>
      <c r="BQ149" s="4">
        <v>0</v>
      </c>
      <c r="BR149" s="4">
        <v>0</v>
      </c>
      <c r="BS149" s="4">
        <v>0</v>
      </c>
      <c r="BT149" s="4">
        <v>0</v>
      </c>
    </row>
    <row r="150" spans="1:72" ht="13.5" customHeight="1" x14ac:dyDescent="0.2">
      <c r="A150" s="36" t="s">
        <v>401</v>
      </c>
      <c r="B150" s="36">
        <f t="shared" si="73"/>
        <v>26</v>
      </c>
      <c r="C150" s="37">
        <f t="shared" si="73"/>
        <v>14375</v>
      </c>
      <c r="D150" s="38">
        <f t="shared" si="66"/>
        <v>98</v>
      </c>
      <c r="E150" s="37">
        <f t="shared" si="59"/>
        <v>11</v>
      </c>
      <c r="F150" s="37">
        <f t="shared" si="59"/>
        <v>20</v>
      </c>
      <c r="G150" s="166">
        <v>4</v>
      </c>
      <c r="H150" s="167">
        <v>4</v>
      </c>
      <c r="I150" s="166">
        <v>7</v>
      </c>
      <c r="J150" s="167">
        <v>16</v>
      </c>
      <c r="K150" s="166">
        <v>10</v>
      </c>
      <c r="L150" s="167">
        <v>14336</v>
      </c>
      <c r="M150" s="166">
        <v>5</v>
      </c>
      <c r="N150" s="167">
        <v>19</v>
      </c>
      <c r="O150" s="39">
        <f t="shared" si="68"/>
        <v>98</v>
      </c>
      <c r="P150" s="40">
        <f t="shared" si="65"/>
        <v>27</v>
      </c>
      <c r="Q150" s="40">
        <f t="shared" si="51"/>
        <v>3</v>
      </c>
      <c r="R150" s="40">
        <f t="shared" si="51"/>
        <v>24</v>
      </c>
      <c r="S150" s="40">
        <f t="shared" si="51"/>
        <v>70</v>
      </c>
      <c r="T150" s="40">
        <f t="shared" si="51"/>
        <v>1</v>
      </c>
      <c r="U150" s="37">
        <f t="shared" si="69"/>
        <v>6</v>
      </c>
      <c r="V150" s="42">
        <v>1</v>
      </c>
      <c r="W150" s="162">
        <v>4</v>
      </c>
      <c r="X150" s="42">
        <v>0</v>
      </c>
      <c r="Y150" s="162">
        <v>1</v>
      </c>
      <c r="Z150" s="41">
        <f t="shared" si="70"/>
        <v>19</v>
      </c>
      <c r="AA150" s="162">
        <v>0</v>
      </c>
      <c r="AB150" s="42">
        <v>17</v>
      </c>
      <c r="AC150" s="162">
        <v>2</v>
      </c>
      <c r="AD150" s="42">
        <v>0</v>
      </c>
      <c r="AE150" s="37">
        <f t="shared" si="71"/>
        <v>71</v>
      </c>
      <c r="AF150" s="42">
        <v>2</v>
      </c>
      <c r="AG150" s="162">
        <v>1</v>
      </c>
      <c r="AH150" s="42">
        <v>68</v>
      </c>
      <c r="AI150" s="162">
        <v>0</v>
      </c>
      <c r="AJ150" s="41">
        <f t="shared" si="72"/>
        <v>2</v>
      </c>
      <c r="AK150" s="162">
        <v>0</v>
      </c>
      <c r="AL150" s="42">
        <v>2</v>
      </c>
      <c r="AM150" s="162">
        <v>0</v>
      </c>
      <c r="AN150" s="163">
        <v>0</v>
      </c>
      <c r="AO150" s="4">
        <v>0</v>
      </c>
      <c r="AP150" s="4">
        <v>0</v>
      </c>
      <c r="AQ150" s="4">
        <v>0</v>
      </c>
      <c r="AR150" s="4">
        <v>0</v>
      </c>
      <c r="AS150" s="4">
        <v>0</v>
      </c>
      <c r="AT150" s="4">
        <v>0</v>
      </c>
      <c r="AU150" s="4">
        <v>0</v>
      </c>
      <c r="AV150" s="4">
        <v>0</v>
      </c>
      <c r="AW150" s="4">
        <v>0</v>
      </c>
      <c r="AX150" s="4">
        <v>0</v>
      </c>
      <c r="AY150" s="4">
        <v>0</v>
      </c>
      <c r="AZ150" s="4">
        <v>0</v>
      </c>
      <c r="BA150" s="4">
        <v>0</v>
      </c>
      <c r="BB150" s="4">
        <v>0</v>
      </c>
      <c r="BC150" s="4">
        <v>0</v>
      </c>
      <c r="BD150" s="4">
        <v>0</v>
      </c>
      <c r="BE150" s="4">
        <v>0</v>
      </c>
      <c r="BF150" s="4">
        <v>0</v>
      </c>
      <c r="BG150" s="4">
        <v>0</v>
      </c>
      <c r="BH150" s="4">
        <v>0</v>
      </c>
      <c r="BI150" s="4">
        <v>0</v>
      </c>
      <c r="BJ150" s="4">
        <v>0</v>
      </c>
      <c r="BK150" s="4">
        <v>0</v>
      </c>
      <c r="BL150" s="4">
        <v>0</v>
      </c>
      <c r="BM150" s="4">
        <v>0</v>
      </c>
      <c r="BN150" s="4">
        <v>0</v>
      </c>
      <c r="BO150" s="4">
        <v>0</v>
      </c>
      <c r="BP150" s="4">
        <v>0</v>
      </c>
      <c r="BQ150" s="4">
        <v>0</v>
      </c>
      <c r="BR150" s="4">
        <v>0</v>
      </c>
      <c r="BS150" s="4">
        <v>0</v>
      </c>
      <c r="BT150" s="4">
        <v>0</v>
      </c>
    </row>
    <row r="151" spans="1:72" ht="13.5" customHeight="1" x14ac:dyDescent="0.2">
      <c r="A151" s="43" t="s">
        <v>231</v>
      </c>
      <c r="B151" s="36">
        <f t="shared" si="73"/>
        <v>59</v>
      </c>
      <c r="C151" s="37">
        <f t="shared" si="73"/>
        <v>75</v>
      </c>
      <c r="D151" s="38">
        <f t="shared" si="66"/>
        <v>18</v>
      </c>
      <c r="E151" s="37">
        <f t="shared" si="59"/>
        <v>7</v>
      </c>
      <c r="F151" s="37">
        <f t="shared" si="59"/>
        <v>7</v>
      </c>
      <c r="G151" s="166">
        <v>4</v>
      </c>
      <c r="H151" s="167">
        <v>4</v>
      </c>
      <c r="I151" s="166">
        <v>3</v>
      </c>
      <c r="J151" s="167">
        <v>3</v>
      </c>
      <c r="K151" s="166">
        <v>2</v>
      </c>
      <c r="L151" s="167">
        <v>2</v>
      </c>
      <c r="M151" s="166">
        <v>50</v>
      </c>
      <c r="N151" s="167">
        <v>66</v>
      </c>
      <c r="O151" s="39">
        <f t="shared" si="68"/>
        <v>18</v>
      </c>
      <c r="P151" s="40">
        <f t="shared" si="65"/>
        <v>13</v>
      </c>
      <c r="Q151" s="40">
        <f t="shared" si="51"/>
        <v>7</v>
      </c>
      <c r="R151" s="40">
        <f t="shared" si="51"/>
        <v>6</v>
      </c>
      <c r="S151" s="40">
        <f t="shared" si="51"/>
        <v>5</v>
      </c>
      <c r="T151" s="40">
        <f t="shared" si="51"/>
        <v>0</v>
      </c>
      <c r="U151" s="37">
        <f t="shared" si="69"/>
        <v>8</v>
      </c>
      <c r="V151" s="42">
        <v>7</v>
      </c>
      <c r="W151" s="162">
        <v>0</v>
      </c>
      <c r="X151" s="42">
        <v>1</v>
      </c>
      <c r="Y151" s="162">
        <v>0</v>
      </c>
      <c r="Z151" s="41">
        <f t="shared" si="70"/>
        <v>3</v>
      </c>
      <c r="AA151" s="162">
        <v>0</v>
      </c>
      <c r="AB151" s="42">
        <v>3</v>
      </c>
      <c r="AC151" s="162">
        <v>0</v>
      </c>
      <c r="AD151" s="42">
        <v>0</v>
      </c>
      <c r="AE151" s="37">
        <f t="shared" si="71"/>
        <v>4</v>
      </c>
      <c r="AF151" s="42">
        <v>0</v>
      </c>
      <c r="AG151" s="162">
        <v>0</v>
      </c>
      <c r="AH151" s="42">
        <v>4</v>
      </c>
      <c r="AI151" s="162">
        <v>0</v>
      </c>
      <c r="AJ151" s="41">
        <f t="shared" si="72"/>
        <v>3</v>
      </c>
      <c r="AK151" s="162">
        <v>0</v>
      </c>
      <c r="AL151" s="42">
        <v>3</v>
      </c>
      <c r="AM151" s="162">
        <v>0</v>
      </c>
      <c r="AN151" s="163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  <c r="BA151" s="4">
        <v>0</v>
      </c>
      <c r="BB151" s="4">
        <v>0</v>
      </c>
      <c r="BC151" s="4">
        <v>0</v>
      </c>
      <c r="BD151" s="4">
        <v>0</v>
      </c>
      <c r="BE151" s="4">
        <v>0</v>
      </c>
      <c r="BF151" s="4">
        <v>0</v>
      </c>
      <c r="BG151" s="4">
        <v>0</v>
      </c>
      <c r="BH151" s="4">
        <v>0</v>
      </c>
      <c r="BI151" s="4">
        <v>0</v>
      </c>
      <c r="BJ151" s="4">
        <v>0</v>
      </c>
      <c r="BK151" s="4">
        <v>0</v>
      </c>
      <c r="BL151" s="4">
        <v>0</v>
      </c>
      <c r="BM151" s="4">
        <v>0</v>
      </c>
      <c r="BN151" s="4">
        <v>0</v>
      </c>
      <c r="BO151" s="4">
        <v>0</v>
      </c>
      <c r="BP151" s="4">
        <v>0</v>
      </c>
      <c r="BQ151" s="4">
        <v>0</v>
      </c>
      <c r="BR151" s="4">
        <v>0</v>
      </c>
      <c r="BS151" s="4">
        <v>0</v>
      </c>
      <c r="BT151" s="4">
        <v>0</v>
      </c>
    </row>
    <row r="152" spans="1:72" ht="13.5" customHeight="1" x14ac:dyDescent="0.2">
      <c r="A152" s="36" t="s">
        <v>402</v>
      </c>
      <c r="B152" s="36">
        <f t="shared" si="73"/>
        <v>0</v>
      </c>
      <c r="C152" s="37">
        <f t="shared" si="73"/>
        <v>0</v>
      </c>
      <c r="D152" s="38">
        <f t="shared" si="66"/>
        <v>0</v>
      </c>
      <c r="E152" s="37">
        <f t="shared" si="59"/>
        <v>0</v>
      </c>
      <c r="F152" s="37">
        <f t="shared" si="59"/>
        <v>0</v>
      </c>
      <c r="G152" s="166">
        <v>0</v>
      </c>
      <c r="H152" s="167">
        <v>0</v>
      </c>
      <c r="I152" s="166">
        <v>0</v>
      </c>
      <c r="J152" s="167">
        <v>0</v>
      </c>
      <c r="K152" s="166">
        <v>0</v>
      </c>
      <c r="L152" s="167">
        <v>0</v>
      </c>
      <c r="M152" s="166">
        <v>0</v>
      </c>
      <c r="N152" s="167">
        <v>0</v>
      </c>
      <c r="O152" s="39">
        <f t="shared" si="68"/>
        <v>0</v>
      </c>
      <c r="P152" s="40">
        <f t="shared" si="65"/>
        <v>0</v>
      </c>
      <c r="Q152" s="40">
        <f t="shared" si="51"/>
        <v>0</v>
      </c>
      <c r="R152" s="40">
        <f t="shared" si="51"/>
        <v>0</v>
      </c>
      <c r="S152" s="40">
        <f t="shared" si="51"/>
        <v>0</v>
      </c>
      <c r="T152" s="40">
        <f t="shared" si="51"/>
        <v>0</v>
      </c>
      <c r="U152" s="37">
        <f t="shared" si="69"/>
        <v>0</v>
      </c>
      <c r="V152" s="42">
        <v>0</v>
      </c>
      <c r="W152" s="162">
        <v>0</v>
      </c>
      <c r="X152" s="42">
        <v>0</v>
      </c>
      <c r="Y152" s="162">
        <v>0</v>
      </c>
      <c r="Z152" s="41">
        <f t="shared" si="70"/>
        <v>0</v>
      </c>
      <c r="AA152" s="162">
        <v>0</v>
      </c>
      <c r="AB152" s="42">
        <v>0</v>
      </c>
      <c r="AC152" s="162">
        <v>0</v>
      </c>
      <c r="AD152" s="42">
        <v>0</v>
      </c>
      <c r="AE152" s="37">
        <f t="shared" si="71"/>
        <v>0</v>
      </c>
      <c r="AF152" s="42">
        <v>0</v>
      </c>
      <c r="AG152" s="162">
        <v>0</v>
      </c>
      <c r="AH152" s="42">
        <v>0</v>
      </c>
      <c r="AI152" s="162">
        <v>0</v>
      </c>
      <c r="AJ152" s="41">
        <f t="shared" si="72"/>
        <v>0</v>
      </c>
      <c r="AK152" s="162">
        <v>0</v>
      </c>
      <c r="AL152" s="42">
        <v>0</v>
      </c>
      <c r="AM152" s="162">
        <v>0</v>
      </c>
      <c r="AN152" s="163">
        <v>0</v>
      </c>
      <c r="AO152" s="4">
        <v>0</v>
      </c>
      <c r="AP152" s="4">
        <v>0</v>
      </c>
      <c r="AQ152" s="4">
        <v>0</v>
      </c>
      <c r="AR152" s="4">
        <v>0</v>
      </c>
      <c r="AS152" s="4">
        <v>0</v>
      </c>
      <c r="AT152" s="4">
        <v>0</v>
      </c>
      <c r="AU152" s="4">
        <v>0</v>
      </c>
      <c r="AV152" s="4">
        <v>0</v>
      </c>
      <c r="AW152" s="4">
        <v>0</v>
      </c>
      <c r="AX152" s="4">
        <v>0</v>
      </c>
      <c r="AY152" s="4">
        <v>0</v>
      </c>
      <c r="AZ152" s="4">
        <v>0</v>
      </c>
      <c r="BA152" s="4">
        <v>0</v>
      </c>
      <c r="BB152" s="4">
        <v>0</v>
      </c>
      <c r="BC152" s="4">
        <v>0</v>
      </c>
      <c r="BD152" s="4">
        <v>0</v>
      </c>
      <c r="BE152" s="4">
        <v>0</v>
      </c>
      <c r="BF152" s="4">
        <v>0</v>
      </c>
      <c r="BG152" s="4">
        <v>0</v>
      </c>
      <c r="BH152" s="4">
        <v>0</v>
      </c>
      <c r="BI152" s="4">
        <v>0</v>
      </c>
      <c r="BJ152" s="4">
        <v>0</v>
      </c>
      <c r="BK152" s="4">
        <v>0</v>
      </c>
      <c r="BL152" s="4">
        <v>0</v>
      </c>
      <c r="BM152" s="4">
        <v>0</v>
      </c>
      <c r="BN152" s="4">
        <v>0</v>
      </c>
      <c r="BO152" s="4">
        <v>0</v>
      </c>
      <c r="BP152" s="4">
        <v>0</v>
      </c>
      <c r="BQ152" s="4">
        <v>0</v>
      </c>
      <c r="BR152" s="4">
        <v>0</v>
      </c>
      <c r="BS152" s="4">
        <v>0</v>
      </c>
      <c r="BT152" s="4">
        <v>0</v>
      </c>
    </row>
    <row r="153" spans="1:72" ht="13.5" customHeight="1" x14ac:dyDescent="0.2">
      <c r="A153" s="43" t="s">
        <v>229</v>
      </c>
      <c r="B153" s="36">
        <f t="shared" si="73"/>
        <v>16</v>
      </c>
      <c r="C153" s="37">
        <f t="shared" si="73"/>
        <v>1532</v>
      </c>
      <c r="D153" s="38">
        <f t="shared" si="66"/>
        <v>38</v>
      </c>
      <c r="E153" s="37">
        <f t="shared" si="59"/>
        <v>12</v>
      </c>
      <c r="F153" s="37">
        <f t="shared" si="59"/>
        <v>50</v>
      </c>
      <c r="G153" s="166">
        <v>4</v>
      </c>
      <c r="H153" s="167">
        <v>8</v>
      </c>
      <c r="I153" s="166">
        <v>8</v>
      </c>
      <c r="J153" s="167">
        <v>42</v>
      </c>
      <c r="K153" s="166">
        <v>4</v>
      </c>
      <c r="L153" s="167">
        <v>1482</v>
      </c>
      <c r="M153" s="166">
        <v>0</v>
      </c>
      <c r="N153" s="167">
        <v>0</v>
      </c>
      <c r="O153" s="41">
        <f t="shared" si="68"/>
        <v>38</v>
      </c>
      <c r="P153" s="40">
        <f t="shared" si="65"/>
        <v>22</v>
      </c>
      <c r="Q153" s="40">
        <f t="shared" si="51"/>
        <v>6</v>
      </c>
      <c r="R153" s="40">
        <f t="shared" si="51"/>
        <v>16</v>
      </c>
      <c r="S153" s="40">
        <f t="shared" si="51"/>
        <v>16</v>
      </c>
      <c r="T153" s="40">
        <f t="shared" si="51"/>
        <v>0</v>
      </c>
      <c r="U153" s="37">
        <f t="shared" si="69"/>
        <v>5</v>
      </c>
      <c r="V153" s="42">
        <v>5</v>
      </c>
      <c r="W153" s="162">
        <v>0</v>
      </c>
      <c r="X153" s="42">
        <v>0</v>
      </c>
      <c r="Y153" s="162">
        <v>0</v>
      </c>
      <c r="Z153" s="41">
        <f t="shared" si="70"/>
        <v>18</v>
      </c>
      <c r="AA153" s="162">
        <v>1</v>
      </c>
      <c r="AB153" s="42">
        <v>16</v>
      </c>
      <c r="AC153" s="162">
        <v>1</v>
      </c>
      <c r="AD153" s="42">
        <v>0</v>
      </c>
      <c r="AE153" s="37">
        <f t="shared" si="71"/>
        <v>15</v>
      </c>
      <c r="AF153" s="42">
        <v>0</v>
      </c>
      <c r="AG153" s="162">
        <v>0</v>
      </c>
      <c r="AH153" s="42">
        <v>15</v>
      </c>
      <c r="AI153" s="162">
        <v>0</v>
      </c>
      <c r="AJ153" s="41">
        <f t="shared" si="72"/>
        <v>0</v>
      </c>
      <c r="AK153" s="162">
        <v>0</v>
      </c>
      <c r="AL153" s="42">
        <v>0</v>
      </c>
      <c r="AM153" s="162">
        <v>0</v>
      </c>
      <c r="AN153" s="163">
        <v>0</v>
      </c>
      <c r="AO153" s="4">
        <v>0</v>
      </c>
      <c r="AP153" s="4">
        <v>0</v>
      </c>
      <c r="AQ153" s="4">
        <v>0</v>
      </c>
      <c r="AR153" s="4">
        <v>0</v>
      </c>
      <c r="AS153" s="4">
        <v>0</v>
      </c>
      <c r="AT153" s="4">
        <v>0</v>
      </c>
      <c r="AU153" s="4">
        <v>0</v>
      </c>
      <c r="AV153" s="4">
        <v>0</v>
      </c>
      <c r="AW153" s="4">
        <v>0</v>
      </c>
      <c r="AX153" s="4">
        <v>0</v>
      </c>
      <c r="AY153" s="4">
        <v>0</v>
      </c>
      <c r="AZ153" s="4">
        <v>0</v>
      </c>
      <c r="BA153" s="4">
        <v>0</v>
      </c>
      <c r="BB153" s="4">
        <v>0</v>
      </c>
      <c r="BC153" s="4">
        <v>0</v>
      </c>
      <c r="BD153" s="4">
        <v>0</v>
      </c>
      <c r="BE153" s="4">
        <v>0</v>
      </c>
      <c r="BF153" s="4">
        <v>0</v>
      </c>
      <c r="BG153" s="4">
        <v>0</v>
      </c>
      <c r="BH153" s="4">
        <v>0</v>
      </c>
      <c r="BI153" s="4">
        <v>0</v>
      </c>
      <c r="BJ153" s="4">
        <v>0</v>
      </c>
      <c r="BK153" s="4">
        <v>0</v>
      </c>
      <c r="BL153" s="4">
        <v>0</v>
      </c>
      <c r="BM153" s="4">
        <v>0</v>
      </c>
      <c r="BN153" s="4">
        <v>0</v>
      </c>
      <c r="BO153" s="4">
        <v>0</v>
      </c>
      <c r="BP153" s="4">
        <v>0</v>
      </c>
      <c r="BQ153" s="4">
        <v>0</v>
      </c>
      <c r="BR153" s="4">
        <v>0</v>
      </c>
      <c r="BS153" s="4">
        <v>0</v>
      </c>
      <c r="BT153" s="4">
        <v>0</v>
      </c>
    </row>
    <row r="154" spans="1:72" ht="13.5" customHeight="1" x14ac:dyDescent="0.2">
      <c r="A154" s="36" t="s">
        <v>403</v>
      </c>
      <c r="B154" s="36">
        <f t="shared" si="73"/>
        <v>2</v>
      </c>
      <c r="C154" s="37">
        <f t="shared" si="73"/>
        <v>8</v>
      </c>
      <c r="D154" s="38">
        <f t="shared" si="66"/>
        <v>3</v>
      </c>
      <c r="E154" s="37">
        <f t="shared" si="59"/>
        <v>2</v>
      </c>
      <c r="F154" s="37">
        <f t="shared" si="59"/>
        <v>8</v>
      </c>
      <c r="G154" s="166">
        <v>1</v>
      </c>
      <c r="H154" s="167">
        <v>4</v>
      </c>
      <c r="I154" s="166">
        <v>1</v>
      </c>
      <c r="J154" s="167">
        <v>4</v>
      </c>
      <c r="K154" s="166">
        <v>0</v>
      </c>
      <c r="L154" s="167">
        <v>0</v>
      </c>
      <c r="M154" s="166">
        <v>0</v>
      </c>
      <c r="N154" s="167">
        <v>0</v>
      </c>
      <c r="O154" s="41">
        <f t="shared" si="68"/>
        <v>3</v>
      </c>
      <c r="P154" s="40">
        <f t="shared" si="65"/>
        <v>3</v>
      </c>
      <c r="Q154" s="40">
        <f t="shared" si="51"/>
        <v>2</v>
      </c>
      <c r="R154" s="40">
        <f t="shared" si="51"/>
        <v>1</v>
      </c>
      <c r="S154" s="40">
        <f t="shared" si="51"/>
        <v>0</v>
      </c>
      <c r="T154" s="40">
        <f t="shared" si="51"/>
        <v>0</v>
      </c>
      <c r="U154" s="37">
        <f t="shared" si="69"/>
        <v>2</v>
      </c>
      <c r="V154" s="42">
        <v>2</v>
      </c>
      <c r="W154" s="162">
        <v>0</v>
      </c>
      <c r="X154" s="42">
        <v>0</v>
      </c>
      <c r="Y154" s="162">
        <v>0</v>
      </c>
      <c r="Z154" s="41">
        <f t="shared" si="70"/>
        <v>1</v>
      </c>
      <c r="AA154" s="162">
        <v>0</v>
      </c>
      <c r="AB154" s="42">
        <v>1</v>
      </c>
      <c r="AC154" s="162">
        <v>0</v>
      </c>
      <c r="AD154" s="42">
        <v>0</v>
      </c>
      <c r="AE154" s="37">
        <f t="shared" si="71"/>
        <v>0</v>
      </c>
      <c r="AF154" s="42">
        <v>0</v>
      </c>
      <c r="AG154" s="162">
        <v>0</v>
      </c>
      <c r="AH154" s="42">
        <v>0</v>
      </c>
      <c r="AI154" s="162">
        <v>0</v>
      </c>
      <c r="AJ154" s="41">
        <f t="shared" si="72"/>
        <v>0</v>
      </c>
      <c r="AK154" s="162">
        <v>0</v>
      </c>
      <c r="AL154" s="42">
        <v>0</v>
      </c>
      <c r="AM154" s="162">
        <v>0</v>
      </c>
      <c r="AN154" s="163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4">
        <v>0</v>
      </c>
      <c r="BA154" s="4">
        <v>0</v>
      </c>
      <c r="BB154" s="4">
        <v>0</v>
      </c>
      <c r="BC154" s="4">
        <v>0</v>
      </c>
      <c r="BD154" s="4">
        <v>0</v>
      </c>
      <c r="BE154" s="4">
        <v>0</v>
      </c>
      <c r="BF154" s="4">
        <v>0</v>
      </c>
      <c r="BG154" s="4">
        <v>0</v>
      </c>
      <c r="BH154" s="4">
        <v>0</v>
      </c>
      <c r="BI154" s="4">
        <v>0</v>
      </c>
      <c r="BJ154" s="4">
        <v>0</v>
      </c>
      <c r="BK154" s="4">
        <v>0</v>
      </c>
      <c r="BL154" s="4">
        <v>0</v>
      </c>
      <c r="BM154" s="4">
        <v>0</v>
      </c>
      <c r="BN154" s="4">
        <v>0</v>
      </c>
      <c r="BO154" s="4">
        <v>0</v>
      </c>
      <c r="BP154" s="4">
        <v>0</v>
      </c>
      <c r="BQ154" s="4">
        <v>0</v>
      </c>
      <c r="BR154" s="4">
        <v>0</v>
      </c>
      <c r="BS154" s="4">
        <v>0</v>
      </c>
      <c r="BT154" s="4">
        <v>0</v>
      </c>
    </row>
    <row r="155" spans="1:72" s="34" customFormat="1" ht="13.5" customHeight="1" x14ac:dyDescent="0.2">
      <c r="A155" s="16" t="s">
        <v>230</v>
      </c>
      <c r="B155" s="44">
        <f t="shared" si="73"/>
        <v>9</v>
      </c>
      <c r="C155" s="45">
        <f t="shared" si="73"/>
        <v>47</v>
      </c>
      <c r="D155" s="46">
        <f t="shared" si="66"/>
        <v>16</v>
      </c>
      <c r="E155" s="45">
        <f t="shared" si="59"/>
        <v>7</v>
      </c>
      <c r="F155" s="45">
        <f t="shared" si="59"/>
        <v>42</v>
      </c>
      <c r="G155" s="168">
        <v>3</v>
      </c>
      <c r="H155" s="169">
        <v>3</v>
      </c>
      <c r="I155" s="168">
        <v>4</v>
      </c>
      <c r="J155" s="169">
        <v>39</v>
      </c>
      <c r="K155" s="168">
        <v>0</v>
      </c>
      <c r="L155" s="169">
        <v>0</v>
      </c>
      <c r="M155" s="168">
        <v>2</v>
      </c>
      <c r="N155" s="169">
        <v>5</v>
      </c>
      <c r="O155" s="49">
        <f>U155+Z155+AE155+AJ155</f>
        <v>16</v>
      </c>
      <c r="P155" s="48">
        <f t="shared" si="65"/>
        <v>14</v>
      </c>
      <c r="Q155" s="48">
        <f t="shared" si="51"/>
        <v>1</v>
      </c>
      <c r="R155" s="48">
        <f t="shared" si="51"/>
        <v>13</v>
      </c>
      <c r="S155" s="48">
        <f t="shared" si="51"/>
        <v>2</v>
      </c>
      <c r="T155" s="48">
        <f t="shared" si="51"/>
        <v>0</v>
      </c>
      <c r="U155" s="45">
        <f>SUM(V155:Y155)</f>
        <v>3</v>
      </c>
      <c r="V155" s="164">
        <v>1</v>
      </c>
      <c r="W155" s="165">
        <v>2</v>
      </c>
      <c r="X155" s="164">
        <v>0</v>
      </c>
      <c r="Y155" s="165">
        <v>0</v>
      </c>
      <c r="Z155" s="49">
        <f>SUM(AA155:AD155)</f>
        <v>7</v>
      </c>
      <c r="AA155" s="165">
        <v>0</v>
      </c>
      <c r="AB155" s="164">
        <v>7</v>
      </c>
      <c r="AC155" s="165">
        <v>0</v>
      </c>
      <c r="AD155" s="164">
        <v>0</v>
      </c>
      <c r="AE155" s="45">
        <f>SUM(AF155:AI155)</f>
        <v>0</v>
      </c>
      <c r="AF155" s="164">
        <v>0</v>
      </c>
      <c r="AG155" s="165">
        <v>0</v>
      </c>
      <c r="AH155" s="164">
        <v>0</v>
      </c>
      <c r="AI155" s="165">
        <v>0</v>
      </c>
      <c r="AJ155" s="49">
        <f>SUM(AK155:AN155)</f>
        <v>6</v>
      </c>
      <c r="AK155" s="165">
        <v>0</v>
      </c>
      <c r="AL155" s="164">
        <v>4</v>
      </c>
      <c r="AM155" s="165">
        <v>2</v>
      </c>
      <c r="AN155" s="170">
        <v>0</v>
      </c>
      <c r="AO155" s="34">
        <v>0</v>
      </c>
      <c r="AP155" s="34">
        <v>0</v>
      </c>
      <c r="AQ155" s="34">
        <v>0</v>
      </c>
      <c r="AR155" s="34">
        <v>0</v>
      </c>
      <c r="AS155" s="34">
        <v>0</v>
      </c>
      <c r="AT155" s="34">
        <v>0</v>
      </c>
      <c r="AU155" s="34">
        <v>0</v>
      </c>
      <c r="AV155" s="34">
        <v>0</v>
      </c>
      <c r="AW155" s="34">
        <v>0</v>
      </c>
      <c r="AX155" s="34">
        <v>0</v>
      </c>
      <c r="AY155" s="34">
        <v>0</v>
      </c>
      <c r="AZ155" s="34">
        <v>0</v>
      </c>
      <c r="BA155" s="34">
        <v>0</v>
      </c>
      <c r="BB155" s="34">
        <v>0</v>
      </c>
      <c r="BC155" s="34">
        <v>0</v>
      </c>
      <c r="BD155" s="34">
        <v>0</v>
      </c>
      <c r="BE155" s="34">
        <v>0</v>
      </c>
      <c r="BF155" s="34">
        <v>0</v>
      </c>
      <c r="BG155" s="34">
        <v>0</v>
      </c>
      <c r="BH155" s="34">
        <v>0</v>
      </c>
      <c r="BI155" s="34">
        <v>0</v>
      </c>
      <c r="BJ155" s="34">
        <v>0</v>
      </c>
      <c r="BK155" s="34">
        <v>0</v>
      </c>
      <c r="BL155" s="34">
        <v>0</v>
      </c>
      <c r="BM155" s="34">
        <v>0</v>
      </c>
      <c r="BN155" s="34">
        <v>0</v>
      </c>
      <c r="BO155" s="34">
        <v>0</v>
      </c>
      <c r="BP155" s="34">
        <v>0</v>
      </c>
      <c r="BQ155" s="34">
        <v>0</v>
      </c>
      <c r="BR155" s="34">
        <v>0</v>
      </c>
      <c r="BS155" s="34">
        <v>0</v>
      </c>
      <c r="BT155" s="34">
        <v>0</v>
      </c>
    </row>
    <row r="156" spans="1:72" s="34" customFormat="1" ht="13" x14ac:dyDescent="0.2">
      <c r="A156" s="35" t="s">
        <v>404</v>
      </c>
      <c r="B156" s="43">
        <f>E156+K156+M156</f>
        <v>100</v>
      </c>
      <c r="C156" s="50">
        <f t="shared" si="73"/>
        <v>10959</v>
      </c>
      <c r="D156" s="51">
        <f t="shared" si="66"/>
        <v>224</v>
      </c>
      <c r="E156" s="50">
        <f t="shared" si="59"/>
        <v>68</v>
      </c>
      <c r="F156" s="50">
        <f t="shared" si="59"/>
        <v>555</v>
      </c>
      <c r="G156" s="52">
        <f t="shared" ref="G156:N156" si="74">SUM(G157:G170)</f>
        <v>36</v>
      </c>
      <c r="H156" s="53">
        <f t="shared" si="74"/>
        <v>160</v>
      </c>
      <c r="I156" s="52">
        <f t="shared" si="74"/>
        <v>32</v>
      </c>
      <c r="J156" s="53">
        <f t="shared" si="74"/>
        <v>395</v>
      </c>
      <c r="K156" s="52">
        <f t="shared" si="74"/>
        <v>18</v>
      </c>
      <c r="L156" s="53">
        <f t="shared" si="74"/>
        <v>10371</v>
      </c>
      <c r="M156" s="52">
        <f t="shared" si="74"/>
        <v>14</v>
      </c>
      <c r="N156" s="53">
        <f t="shared" si="74"/>
        <v>33</v>
      </c>
      <c r="O156" s="53">
        <f>U156+Z156+AE156+AJ156</f>
        <v>224</v>
      </c>
      <c r="P156" s="32">
        <f t="shared" si="65"/>
        <v>131</v>
      </c>
      <c r="Q156" s="40">
        <f t="shared" si="51"/>
        <v>68</v>
      </c>
      <c r="R156" s="40">
        <f t="shared" si="51"/>
        <v>63</v>
      </c>
      <c r="S156" s="40">
        <f t="shared" si="51"/>
        <v>89</v>
      </c>
      <c r="T156" s="40">
        <f t="shared" si="51"/>
        <v>4</v>
      </c>
      <c r="U156" s="50">
        <f>SUM(V156:Y156)</f>
        <v>78</v>
      </c>
      <c r="V156" s="40">
        <f>SUM(V157:V170)</f>
        <v>60</v>
      </c>
      <c r="W156" s="50">
        <f>SUM(W157:W170)</f>
        <v>8</v>
      </c>
      <c r="X156" s="40">
        <f>SUM(X157:X170)</f>
        <v>10</v>
      </c>
      <c r="Y156" s="50">
        <f>SUM(Y157:Y170)</f>
        <v>0</v>
      </c>
      <c r="Z156" s="40">
        <f>SUM(AA156:AD156)</f>
        <v>66</v>
      </c>
      <c r="AA156" s="50">
        <f>SUM(AA157:AA170)</f>
        <v>5</v>
      </c>
      <c r="AB156" s="40">
        <f>SUM(AB157:AB170)</f>
        <v>53</v>
      </c>
      <c r="AC156" s="50">
        <f>SUM(AC157:AC170)</f>
        <v>6</v>
      </c>
      <c r="AD156" s="40">
        <f>SUM(AD157:AD170)</f>
        <v>2</v>
      </c>
      <c r="AE156" s="50">
        <f>SUM(AF156:AI156)</f>
        <v>67</v>
      </c>
      <c r="AF156" s="40">
        <f>SUM(AF157:AF170)</f>
        <v>0</v>
      </c>
      <c r="AG156" s="50">
        <f>SUM(AG157:AG170)</f>
        <v>0</v>
      </c>
      <c r="AH156" s="40">
        <f>SUM(AH157:AH170)</f>
        <v>67</v>
      </c>
      <c r="AI156" s="50">
        <f>SUM(AI157:AI170)</f>
        <v>0</v>
      </c>
      <c r="AJ156" s="40">
        <f>SUM(AK156:AN156)</f>
        <v>13</v>
      </c>
      <c r="AK156" s="50">
        <f>SUM(AK157:AK170)</f>
        <v>3</v>
      </c>
      <c r="AL156" s="40">
        <f>SUM(AL157:AL170)</f>
        <v>2</v>
      </c>
      <c r="AM156" s="50">
        <f>SUM(AM157:AM170)</f>
        <v>6</v>
      </c>
      <c r="AN156" s="54">
        <f>SUM(AN157:AN170)</f>
        <v>2</v>
      </c>
      <c r="AO156" s="34">
        <v>0</v>
      </c>
      <c r="AP156" s="34">
        <v>0</v>
      </c>
      <c r="AQ156" s="34">
        <v>0</v>
      </c>
      <c r="AR156" s="34">
        <v>0</v>
      </c>
      <c r="AS156" s="34">
        <v>0</v>
      </c>
      <c r="AT156" s="34">
        <v>0</v>
      </c>
      <c r="AU156" s="34">
        <v>0</v>
      </c>
      <c r="AV156" s="34">
        <v>0</v>
      </c>
      <c r="AW156" s="34">
        <v>0</v>
      </c>
      <c r="AX156" s="34">
        <v>0</v>
      </c>
      <c r="AY156" s="34">
        <v>0</v>
      </c>
      <c r="AZ156" s="34">
        <v>0</v>
      </c>
      <c r="BA156" s="34">
        <v>0</v>
      </c>
      <c r="BB156" s="34">
        <v>0</v>
      </c>
      <c r="BC156" s="34">
        <v>0</v>
      </c>
      <c r="BD156" s="34">
        <v>0</v>
      </c>
      <c r="BE156" s="34">
        <v>0</v>
      </c>
      <c r="BF156" s="34">
        <v>0</v>
      </c>
      <c r="BG156" s="34">
        <v>0</v>
      </c>
      <c r="BH156" s="34">
        <v>0</v>
      </c>
      <c r="BI156" s="34">
        <v>0</v>
      </c>
      <c r="BJ156" s="34">
        <v>0</v>
      </c>
      <c r="BK156" s="34">
        <v>0</v>
      </c>
      <c r="BL156" s="34">
        <v>0</v>
      </c>
      <c r="BM156" s="34">
        <v>0</v>
      </c>
      <c r="BN156" s="34">
        <v>0</v>
      </c>
      <c r="BO156" s="34">
        <v>0</v>
      </c>
      <c r="BP156" s="34">
        <v>0</v>
      </c>
      <c r="BQ156" s="34">
        <v>0</v>
      </c>
      <c r="BR156" s="34">
        <v>0</v>
      </c>
      <c r="BS156" s="34">
        <v>0</v>
      </c>
      <c r="BT156" s="34">
        <v>0</v>
      </c>
    </row>
    <row r="157" spans="1:72" ht="13.5" customHeight="1" x14ac:dyDescent="0.2">
      <c r="A157" s="35" t="s">
        <v>365</v>
      </c>
      <c r="B157" s="36">
        <f t="shared" si="73"/>
        <v>0</v>
      </c>
      <c r="C157" s="37">
        <f t="shared" si="73"/>
        <v>0</v>
      </c>
      <c r="D157" s="38">
        <f t="shared" si="66"/>
        <v>0</v>
      </c>
      <c r="E157" s="37">
        <f t="shared" si="59"/>
        <v>0</v>
      </c>
      <c r="F157" s="37">
        <f t="shared" si="59"/>
        <v>0</v>
      </c>
      <c r="G157" s="166">
        <v>0</v>
      </c>
      <c r="H157" s="167">
        <v>0</v>
      </c>
      <c r="I157" s="166">
        <v>0</v>
      </c>
      <c r="J157" s="167">
        <v>0</v>
      </c>
      <c r="K157" s="166">
        <v>0</v>
      </c>
      <c r="L157" s="167">
        <v>0</v>
      </c>
      <c r="M157" s="166">
        <v>0</v>
      </c>
      <c r="N157" s="167">
        <v>0</v>
      </c>
      <c r="O157" s="39">
        <f>U157+Z157+AE157+AJ157</f>
        <v>0</v>
      </c>
      <c r="P157" s="40">
        <f t="shared" si="65"/>
        <v>0</v>
      </c>
      <c r="Q157" s="40">
        <f t="shared" si="51"/>
        <v>0</v>
      </c>
      <c r="R157" s="40">
        <f t="shared" si="51"/>
        <v>0</v>
      </c>
      <c r="S157" s="40">
        <f t="shared" si="51"/>
        <v>0</v>
      </c>
      <c r="T157" s="40">
        <f t="shared" si="51"/>
        <v>0</v>
      </c>
      <c r="U157" s="37">
        <f>SUM(V157:Y157)</f>
        <v>0</v>
      </c>
      <c r="V157" s="42">
        <v>0</v>
      </c>
      <c r="W157" s="162">
        <v>0</v>
      </c>
      <c r="X157" s="42">
        <v>0</v>
      </c>
      <c r="Y157" s="162">
        <v>0</v>
      </c>
      <c r="Z157" s="41">
        <f>SUM(AA157:AD157)</f>
        <v>0</v>
      </c>
      <c r="AA157" s="162">
        <v>0</v>
      </c>
      <c r="AB157" s="42">
        <v>0</v>
      </c>
      <c r="AC157" s="162">
        <v>0</v>
      </c>
      <c r="AD157" s="42">
        <v>0</v>
      </c>
      <c r="AE157" s="37">
        <f>SUM(AF157:AI157)</f>
        <v>0</v>
      </c>
      <c r="AF157" s="42">
        <v>0</v>
      </c>
      <c r="AG157" s="162">
        <v>0</v>
      </c>
      <c r="AH157" s="42">
        <v>0</v>
      </c>
      <c r="AI157" s="162">
        <v>0</v>
      </c>
      <c r="AJ157" s="41">
        <f>SUM(AK157:AN157)</f>
        <v>0</v>
      </c>
      <c r="AK157" s="162">
        <v>0</v>
      </c>
      <c r="AL157" s="42">
        <v>0</v>
      </c>
      <c r="AM157" s="162">
        <v>0</v>
      </c>
      <c r="AN157" s="163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4">
        <v>0</v>
      </c>
      <c r="BA157" s="4">
        <v>0</v>
      </c>
      <c r="BB157" s="4">
        <v>0</v>
      </c>
      <c r="BC157" s="4">
        <v>0</v>
      </c>
      <c r="BD157" s="4">
        <v>0</v>
      </c>
      <c r="BE157" s="4">
        <v>0</v>
      </c>
      <c r="BF157" s="4">
        <v>0</v>
      </c>
      <c r="BG157" s="4">
        <v>0</v>
      </c>
      <c r="BH157" s="4">
        <v>0</v>
      </c>
      <c r="BI157" s="4">
        <v>0</v>
      </c>
      <c r="BJ157" s="4">
        <v>0</v>
      </c>
      <c r="BK157" s="4">
        <v>0</v>
      </c>
      <c r="BL157" s="4">
        <v>0</v>
      </c>
      <c r="BM157" s="4">
        <v>0</v>
      </c>
      <c r="BN157" s="4">
        <v>0</v>
      </c>
      <c r="BO157" s="4">
        <v>0</v>
      </c>
      <c r="BP157" s="4">
        <v>0</v>
      </c>
      <c r="BQ157" s="4">
        <v>0</v>
      </c>
      <c r="BR157" s="4">
        <v>0</v>
      </c>
      <c r="BS157" s="4">
        <v>0</v>
      </c>
      <c r="BT157" s="4">
        <v>0</v>
      </c>
    </row>
    <row r="158" spans="1:72" ht="13.5" customHeight="1" x14ac:dyDescent="0.2">
      <c r="A158" s="43" t="s">
        <v>8</v>
      </c>
      <c r="B158" s="36">
        <f t="shared" si="73"/>
        <v>12</v>
      </c>
      <c r="C158" s="37">
        <f t="shared" si="73"/>
        <v>97</v>
      </c>
      <c r="D158" s="38">
        <f t="shared" si="66"/>
        <v>25</v>
      </c>
      <c r="E158" s="37">
        <f t="shared" si="59"/>
        <v>6</v>
      </c>
      <c r="F158" s="37">
        <f t="shared" si="59"/>
        <v>77</v>
      </c>
      <c r="G158" s="166">
        <v>5</v>
      </c>
      <c r="H158" s="167">
        <v>76</v>
      </c>
      <c r="I158" s="166">
        <v>1</v>
      </c>
      <c r="J158" s="167">
        <v>1</v>
      </c>
      <c r="K158" s="166">
        <v>3</v>
      </c>
      <c r="L158" s="167">
        <v>16</v>
      </c>
      <c r="M158" s="166">
        <v>3</v>
      </c>
      <c r="N158" s="167">
        <v>4</v>
      </c>
      <c r="O158" s="39">
        <f t="shared" ref="O158:O177" si="75">U158+Z158+AE158+AJ158</f>
        <v>25</v>
      </c>
      <c r="P158" s="40">
        <f t="shared" si="65"/>
        <v>16</v>
      </c>
      <c r="Q158" s="40">
        <f t="shared" si="51"/>
        <v>14</v>
      </c>
      <c r="R158" s="40">
        <f t="shared" si="51"/>
        <v>2</v>
      </c>
      <c r="S158" s="40">
        <f t="shared" si="51"/>
        <v>8</v>
      </c>
      <c r="T158" s="40">
        <f t="shared" si="51"/>
        <v>1</v>
      </c>
      <c r="U158" s="37">
        <f t="shared" ref="U158:U177" si="76">SUM(V158:Y158)</f>
        <v>16</v>
      </c>
      <c r="V158" s="42">
        <v>14</v>
      </c>
      <c r="W158" s="162">
        <v>2</v>
      </c>
      <c r="X158" s="42">
        <v>0</v>
      </c>
      <c r="Y158" s="162">
        <v>0</v>
      </c>
      <c r="Z158" s="41">
        <f>SUM(AA158:AD158)</f>
        <v>0</v>
      </c>
      <c r="AA158" s="162">
        <v>0</v>
      </c>
      <c r="AB158" s="42">
        <v>0</v>
      </c>
      <c r="AC158" s="162">
        <v>0</v>
      </c>
      <c r="AD158" s="42">
        <v>0</v>
      </c>
      <c r="AE158" s="37">
        <f t="shared" ref="AE158:AE177" si="77">SUM(AF158:AI158)</f>
        <v>8</v>
      </c>
      <c r="AF158" s="42">
        <v>0</v>
      </c>
      <c r="AG158" s="162">
        <v>0</v>
      </c>
      <c r="AH158" s="42">
        <v>8</v>
      </c>
      <c r="AI158" s="162">
        <v>0</v>
      </c>
      <c r="AJ158" s="41">
        <f t="shared" ref="AJ158:AJ177" si="78">SUM(AK158:AN158)</f>
        <v>1</v>
      </c>
      <c r="AK158" s="162">
        <v>0</v>
      </c>
      <c r="AL158" s="42">
        <v>0</v>
      </c>
      <c r="AM158" s="162">
        <v>0</v>
      </c>
      <c r="AN158" s="163">
        <v>1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4">
        <v>0</v>
      </c>
      <c r="BA158" s="4">
        <v>0</v>
      </c>
      <c r="BB158" s="4">
        <v>0</v>
      </c>
      <c r="BC158" s="4">
        <v>0</v>
      </c>
      <c r="BD158" s="4">
        <v>0</v>
      </c>
      <c r="BE158" s="4">
        <v>0</v>
      </c>
      <c r="BF158" s="4">
        <v>0</v>
      </c>
      <c r="BG158" s="4">
        <v>0</v>
      </c>
      <c r="BH158" s="4">
        <v>0</v>
      </c>
      <c r="BI158" s="4">
        <v>0</v>
      </c>
      <c r="BJ158" s="4">
        <v>0</v>
      </c>
      <c r="BK158" s="4">
        <v>0</v>
      </c>
      <c r="BL158" s="4">
        <v>0</v>
      </c>
      <c r="BM158" s="4">
        <v>0</v>
      </c>
      <c r="BN158" s="4">
        <v>0</v>
      </c>
      <c r="BO158" s="4">
        <v>0</v>
      </c>
      <c r="BP158" s="4">
        <v>0</v>
      </c>
      <c r="BQ158" s="4">
        <v>0</v>
      </c>
      <c r="BR158" s="4">
        <v>0</v>
      </c>
      <c r="BS158" s="4">
        <v>0</v>
      </c>
      <c r="BT158" s="4">
        <v>0</v>
      </c>
    </row>
    <row r="159" spans="1:72" ht="13.5" customHeight="1" x14ac:dyDescent="0.2">
      <c r="A159" s="36" t="s">
        <v>405</v>
      </c>
      <c r="B159" s="36">
        <f t="shared" si="73"/>
        <v>6</v>
      </c>
      <c r="C159" s="37">
        <f t="shared" si="73"/>
        <v>12</v>
      </c>
      <c r="D159" s="38">
        <f t="shared" si="66"/>
        <v>14</v>
      </c>
      <c r="E159" s="37">
        <f t="shared" si="59"/>
        <v>4</v>
      </c>
      <c r="F159" s="37">
        <f t="shared" si="59"/>
        <v>4</v>
      </c>
      <c r="G159" s="166">
        <v>1</v>
      </c>
      <c r="H159" s="167">
        <v>1</v>
      </c>
      <c r="I159" s="166">
        <v>3</v>
      </c>
      <c r="J159" s="167">
        <v>3</v>
      </c>
      <c r="K159" s="166">
        <v>2</v>
      </c>
      <c r="L159" s="167">
        <v>8</v>
      </c>
      <c r="M159" s="166">
        <v>0</v>
      </c>
      <c r="N159" s="167">
        <v>0</v>
      </c>
      <c r="O159" s="39">
        <f t="shared" si="75"/>
        <v>14</v>
      </c>
      <c r="P159" s="40">
        <f t="shared" si="65"/>
        <v>6</v>
      </c>
      <c r="Q159" s="40">
        <f t="shared" ref="Q159:T177" si="79">V159+AA159+AF159+AK159</f>
        <v>1</v>
      </c>
      <c r="R159" s="40">
        <f t="shared" si="79"/>
        <v>5</v>
      </c>
      <c r="S159" s="40">
        <f t="shared" si="79"/>
        <v>8</v>
      </c>
      <c r="T159" s="40">
        <f t="shared" si="79"/>
        <v>0</v>
      </c>
      <c r="U159" s="37">
        <f t="shared" si="76"/>
        <v>1</v>
      </c>
      <c r="V159" s="42">
        <v>1</v>
      </c>
      <c r="W159" s="162">
        <v>0</v>
      </c>
      <c r="X159" s="42">
        <v>0</v>
      </c>
      <c r="Y159" s="162">
        <v>0</v>
      </c>
      <c r="Z159" s="41">
        <f t="shared" ref="Z159:Z177" si="80">SUM(AA159:AD159)</f>
        <v>5</v>
      </c>
      <c r="AA159" s="162">
        <v>0</v>
      </c>
      <c r="AB159" s="42">
        <v>5</v>
      </c>
      <c r="AC159" s="162">
        <v>0</v>
      </c>
      <c r="AD159" s="42">
        <v>0</v>
      </c>
      <c r="AE159" s="37">
        <f t="shared" si="77"/>
        <v>8</v>
      </c>
      <c r="AF159" s="42">
        <v>0</v>
      </c>
      <c r="AG159" s="162">
        <v>0</v>
      </c>
      <c r="AH159" s="42">
        <v>8</v>
      </c>
      <c r="AI159" s="162">
        <v>0</v>
      </c>
      <c r="AJ159" s="41">
        <f t="shared" si="78"/>
        <v>0</v>
      </c>
      <c r="AK159" s="162">
        <v>0</v>
      </c>
      <c r="AL159" s="42">
        <v>0</v>
      </c>
      <c r="AM159" s="162">
        <v>0</v>
      </c>
      <c r="AN159" s="163">
        <v>0</v>
      </c>
      <c r="AO159" s="4">
        <v>0</v>
      </c>
      <c r="AP159" s="4">
        <v>0</v>
      </c>
      <c r="AQ159" s="4">
        <v>0</v>
      </c>
      <c r="AR159" s="4">
        <v>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0</v>
      </c>
      <c r="AZ159" s="4">
        <v>0</v>
      </c>
      <c r="BA159" s="4">
        <v>0</v>
      </c>
      <c r="BB159" s="4">
        <v>0</v>
      </c>
      <c r="BC159" s="4">
        <v>0</v>
      </c>
      <c r="BD159" s="4">
        <v>0</v>
      </c>
      <c r="BE159" s="4">
        <v>0</v>
      </c>
      <c r="BF159" s="4">
        <v>0</v>
      </c>
      <c r="BG159" s="4">
        <v>0</v>
      </c>
      <c r="BH159" s="4">
        <v>0</v>
      </c>
      <c r="BI159" s="4">
        <v>0</v>
      </c>
      <c r="BJ159" s="4">
        <v>0</v>
      </c>
      <c r="BK159" s="4">
        <v>0</v>
      </c>
      <c r="BL159" s="4">
        <v>0</v>
      </c>
      <c r="BM159" s="4">
        <v>0</v>
      </c>
      <c r="BN159" s="4">
        <v>0</v>
      </c>
      <c r="BO159" s="4">
        <v>0</v>
      </c>
      <c r="BP159" s="4">
        <v>0</v>
      </c>
      <c r="BQ159" s="4">
        <v>0</v>
      </c>
      <c r="BR159" s="4">
        <v>0</v>
      </c>
      <c r="BS159" s="4">
        <v>0</v>
      </c>
      <c r="BT159" s="4">
        <v>0</v>
      </c>
    </row>
    <row r="160" spans="1:72" ht="13.5" customHeight="1" x14ac:dyDescent="0.2">
      <c r="A160" s="36" t="s">
        <v>221</v>
      </c>
      <c r="B160" s="36">
        <f t="shared" si="73"/>
        <v>1</v>
      </c>
      <c r="C160" s="37">
        <f t="shared" si="73"/>
        <v>9980</v>
      </c>
      <c r="D160" s="38">
        <f t="shared" si="66"/>
        <v>18</v>
      </c>
      <c r="E160" s="37">
        <f t="shared" si="59"/>
        <v>0</v>
      </c>
      <c r="F160" s="37">
        <f t="shared" si="59"/>
        <v>0</v>
      </c>
      <c r="G160" s="166">
        <v>0</v>
      </c>
      <c r="H160" s="167">
        <v>0</v>
      </c>
      <c r="I160" s="166">
        <v>0</v>
      </c>
      <c r="J160" s="167">
        <v>0</v>
      </c>
      <c r="K160" s="166">
        <v>1</v>
      </c>
      <c r="L160" s="167">
        <v>9980</v>
      </c>
      <c r="M160" s="166">
        <v>0</v>
      </c>
      <c r="N160" s="167">
        <v>0</v>
      </c>
      <c r="O160" s="39">
        <f t="shared" si="75"/>
        <v>18</v>
      </c>
      <c r="P160" s="40">
        <f t="shared" si="65"/>
        <v>0</v>
      </c>
      <c r="Q160" s="40">
        <f t="shared" si="79"/>
        <v>0</v>
      </c>
      <c r="R160" s="40">
        <f t="shared" si="79"/>
        <v>0</v>
      </c>
      <c r="S160" s="40">
        <f t="shared" si="79"/>
        <v>18</v>
      </c>
      <c r="T160" s="40">
        <f t="shared" si="79"/>
        <v>0</v>
      </c>
      <c r="U160" s="37">
        <f t="shared" si="76"/>
        <v>0</v>
      </c>
      <c r="V160" s="42">
        <v>0</v>
      </c>
      <c r="W160" s="162">
        <v>0</v>
      </c>
      <c r="X160" s="42">
        <v>0</v>
      </c>
      <c r="Y160" s="162">
        <v>0</v>
      </c>
      <c r="Z160" s="41">
        <f t="shared" si="80"/>
        <v>0</v>
      </c>
      <c r="AA160" s="162">
        <v>0</v>
      </c>
      <c r="AB160" s="42">
        <v>0</v>
      </c>
      <c r="AC160" s="162">
        <v>0</v>
      </c>
      <c r="AD160" s="42">
        <v>0</v>
      </c>
      <c r="AE160" s="37">
        <f t="shared" si="77"/>
        <v>18</v>
      </c>
      <c r="AF160" s="42">
        <v>0</v>
      </c>
      <c r="AG160" s="162">
        <v>0</v>
      </c>
      <c r="AH160" s="42">
        <v>18</v>
      </c>
      <c r="AI160" s="162">
        <v>0</v>
      </c>
      <c r="AJ160" s="41">
        <f t="shared" si="78"/>
        <v>0</v>
      </c>
      <c r="AK160" s="162">
        <v>0</v>
      </c>
      <c r="AL160" s="42">
        <v>0</v>
      </c>
      <c r="AM160" s="162">
        <v>0</v>
      </c>
      <c r="AN160" s="163">
        <v>0</v>
      </c>
      <c r="AO160" s="4">
        <v>0</v>
      </c>
      <c r="AP160" s="4">
        <v>0</v>
      </c>
      <c r="AQ160" s="4">
        <v>0</v>
      </c>
      <c r="AR160" s="4">
        <v>0</v>
      </c>
      <c r="AS160" s="4">
        <v>0</v>
      </c>
      <c r="AT160" s="4">
        <v>0</v>
      </c>
      <c r="AU160" s="4">
        <v>0</v>
      </c>
      <c r="AV160" s="4">
        <v>0</v>
      </c>
      <c r="AW160" s="4">
        <v>0</v>
      </c>
      <c r="AX160" s="4">
        <v>0</v>
      </c>
      <c r="AY160" s="4">
        <v>0</v>
      </c>
      <c r="AZ160" s="4">
        <v>0</v>
      </c>
      <c r="BA160" s="4">
        <v>0</v>
      </c>
      <c r="BB160" s="4">
        <v>0</v>
      </c>
      <c r="BC160" s="4">
        <v>0</v>
      </c>
      <c r="BD160" s="4">
        <v>0</v>
      </c>
      <c r="BE160" s="4">
        <v>0</v>
      </c>
      <c r="BF160" s="4">
        <v>0</v>
      </c>
      <c r="BG160" s="4">
        <v>0</v>
      </c>
      <c r="BH160" s="4">
        <v>0</v>
      </c>
      <c r="BI160" s="4">
        <v>0</v>
      </c>
      <c r="BJ160" s="4">
        <v>0</v>
      </c>
      <c r="BK160" s="4">
        <v>0</v>
      </c>
      <c r="BL160" s="4">
        <v>0</v>
      </c>
      <c r="BM160" s="4">
        <v>0</v>
      </c>
      <c r="BN160" s="4">
        <v>0</v>
      </c>
      <c r="BO160" s="4">
        <v>0</v>
      </c>
      <c r="BP160" s="4">
        <v>0</v>
      </c>
      <c r="BQ160" s="4">
        <v>0</v>
      </c>
      <c r="BR160" s="4">
        <v>0</v>
      </c>
      <c r="BS160" s="4">
        <v>0</v>
      </c>
      <c r="BT160" s="4">
        <v>0</v>
      </c>
    </row>
    <row r="161" spans="1:72" ht="13.5" customHeight="1" x14ac:dyDescent="0.2">
      <c r="A161" s="36" t="s">
        <v>9</v>
      </c>
      <c r="B161" s="36">
        <f t="shared" si="73"/>
        <v>4</v>
      </c>
      <c r="C161" s="37">
        <f t="shared" si="73"/>
        <v>7</v>
      </c>
      <c r="D161" s="38">
        <f t="shared" si="66"/>
        <v>12</v>
      </c>
      <c r="E161" s="37">
        <f t="shared" si="59"/>
        <v>4</v>
      </c>
      <c r="F161" s="37">
        <f t="shared" si="59"/>
        <v>7</v>
      </c>
      <c r="G161" s="166">
        <v>1</v>
      </c>
      <c r="H161" s="167">
        <v>1</v>
      </c>
      <c r="I161" s="166">
        <v>3</v>
      </c>
      <c r="J161" s="167">
        <v>6</v>
      </c>
      <c r="K161" s="166">
        <v>0</v>
      </c>
      <c r="L161" s="167">
        <v>0</v>
      </c>
      <c r="M161" s="166">
        <v>0</v>
      </c>
      <c r="N161" s="167">
        <v>0</v>
      </c>
      <c r="O161" s="39">
        <f t="shared" si="75"/>
        <v>12</v>
      </c>
      <c r="P161" s="40">
        <f t="shared" si="65"/>
        <v>12</v>
      </c>
      <c r="Q161" s="40">
        <f t="shared" si="79"/>
        <v>0</v>
      </c>
      <c r="R161" s="40">
        <f t="shared" si="79"/>
        <v>12</v>
      </c>
      <c r="S161" s="40">
        <f t="shared" si="79"/>
        <v>0</v>
      </c>
      <c r="T161" s="40">
        <f t="shared" si="79"/>
        <v>0</v>
      </c>
      <c r="U161" s="37">
        <f t="shared" si="76"/>
        <v>4</v>
      </c>
      <c r="V161" s="42">
        <v>0</v>
      </c>
      <c r="W161" s="162">
        <v>4</v>
      </c>
      <c r="X161" s="42">
        <v>0</v>
      </c>
      <c r="Y161" s="162">
        <v>0</v>
      </c>
      <c r="Z161" s="41">
        <f t="shared" si="80"/>
        <v>8</v>
      </c>
      <c r="AA161" s="162">
        <v>0</v>
      </c>
      <c r="AB161" s="42">
        <v>8</v>
      </c>
      <c r="AC161" s="162">
        <v>0</v>
      </c>
      <c r="AD161" s="42">
        <v>0</v>
      </c>
      <c r="AE161" s="37">
        <f t="shared" si="77"/>
        <v>0</v>
      </c>
      <c r="AF161" s="42">
        <v>0</v>
      </c>
      <c r="AG161" s="162">
        <v>0</v>
      </c>
      <c r="AH161" s="42">
        <v>0</v>
      </c>
      <c r="AI161" s="162">
        <v>0</v>
      </c>
      <c r="AJ161" s="41">
        <f t="shared" si="78"/>
        <v>0</v>
      </c>
      <c r="AK161" s="162">
        <v>0</v>
      </c>
      <c r="AL161" s="42">
        <v>0</v>
      </c>
      <c r="AM161" s="162">
        <v>0</v>
      </c>
      <c r="AN161" s="163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4">
        <v>0</v>
      </c>
      <c r="BA161" s="4">
        <v>0</v>
      </c>
      <c r="BB161" s="4">
        <v>0</v>
      </c>
      <c r="BC161" s="4">
        <v>0</v>
      </c>
      <c r="BD161" s="4">
        <v>0</v>
      </c>
      <c r="BE161" s="4">
        <v>0</v>
      </c>
      <c r="BF161" s="4">
        <v>0</v>
      </c>
      <c r="BG161" s="4">
        <v>0</v>
      </c>
      <c r="BH161" s="4">
        <v>0</v>
      </c>
      <c r="BI161" s="4">
        <v>0</v>
      </c>
      <c r="BJ161" s="4">
        <v>0</v>
      </c>
      <c r="BK161" s="4">
        <v>0</v>
      </c>
      <c r="BL161" s="4">
        <v>0</v>
      </c>
      <c r="BM161" s="4">
        <v>0</v>
      </c>
      <c r="BN161" s="4">
        <v>0</v>
      </c>
      <c r="BO161" s="4">
        <v>0</v>
      </c>
      <c r="BP161" s="4">
        <v>0</v>
      </c>
      <c r="BQ161" s="4">
        <v>0</v>
      </c>
      <c r="BR161" s="4">
        <v>0</v>
      </c>
      <c r="BS161" s="4">
        <v>0</v>
      </c>
      <c r="BT161" s="4">
        <v>0</v>
      </c>
    </row>
    <row r="162" spans="1:72" ht="13.5" customHeight="1" x14ac:dyDescent="0.2">
      <c r="A162" s="36" t="s">
        <v>190</v>
      </c>
      <c r="B162" s="36">
        <f t="shared" si="73"/>
        <v>8</v>
      </c>
      <c r="C162" s="37">
        <f t="shared" si="73"/>
        <v>342</v>
      </c>
      <c r="D162" s="38">
        <f t="shared" si="66"/>
        <v>23</v>
      </c>
      <c r="E162" s="37">
        <f t="shared" si="59"/>
        <v>4</v>
      </c>
      <c r="F162" s="37">
        <f t="shared" si="59"/>
        <v>334</v>
      </c>
      <c r="G162" s="166">
        <v>0</v>
      </c>
      <c r="H162" s="167">
        <v>0</v>
      </c>
      <c r="I162" s="166">
        <v>4</v>
      </c>
      <c r="J162" s="167">
        <v>334</v>
      </c>
      <c r="K162" s="166">
        <v>1</v>
      </c>
      <c r="L162" s="167">
        <v>4</v>
      </c>
      <c r="M162" s="166">
        <v>3</v>
      </c>
      <c r="N162" s="167">
        <v>4</v>
      </c>
      <c r="O162" s="39">
        <f t="shared" si="75"/>
        <v>23</v>
      </c>
      <c r="P162" s="40">
        <f t="shared" si="65"/>
        <v>9</v>
      </c>
      <c r="Q162" s="40">
        <f t="shared" si="79"/>
        <v>6</v>
      </c>
      <c r="R162" s="40">
        <f t="shared" si="79"/>
        <v>3</v>
      </c>
      <c r="S162" s="40">
        <f t="shared" si="79"/>
        <v>12</v>
      </c>
      <c r="T162" s="40">
        <f t="shared" si="79"/>
        <v>2</v>
      </c>
      <c r="U162" s="37">
        <f t="shared" si="76"/>
        <v>0</v>
      </c>
      <c r="V162" s="42">
        <v>0</v>
      </c>
      <c r="W162" s="162">
        <v>0</v>
      </c>
      <c r="X162" s="42">
        <v>0</v>
      </c>
      <c r="Y162" s="162">
        <v>0</v>
      </c>
      <c r="Z162" s="41">
        <f>SUM(AA162:AD162)</f>
        <v>14</v>
      </c>
      <c r="AA162" s="162">
        <v>5</v>
      </c>
      <c r="AB162" s="42">
        <v>1</v>
      </c>
      <c r="AC162" s="162">
        <v>6</v>
      </c>
      <c r="AD162" s="42">
        <v>2</v>
      </c>
      <c r="AE162" s="37">
        <f>SUM(AF162:AI162)</f>
        <v>1</v>
      </c>
      <c r="AF162" s="42">
        <v>0</v>
      </c>
      <c r="AG162" s="162">
        <v>0</v>
      </c>
      <c r="AH162" s="42">
        <v>1</v>
      </c>
      <c r="AI162" s="162">
        <v>0</v>
      </c>
      <c r="AJ162" s="41">
        <f>SUM(AK162:AN162)</f>
        <v>8</v>
      </c>
      <c r="AK162" s="162">
        <v>1</v>
      </c>
      <c r="AL162" s="42">
        <v>2</v>
      </c>
      <c r="AM162" s="162">
        <v>5</v>
      </c>
      <c r="AN162" s="163">
        <v>0</v>
      </c>
      <c r="AO162" s="4">
        <v>0</v>
      </c>
      <c r="AP162" s="4">
        <v>0</v>
      </c>
      <c r="AQ162" s="4">
        <v>0</v>
      </c>
      <c r="AR162" s="4">
        <v>0</v>
      </c>
      <c r="AS162" s="4">
        <v>0</v>
      </c>
      <c r="AT162" s="4">
        <v>0</v>
      </c>
      <c r="AU162" s="4">
        <v>0</v>
      </c>
      <c r="AV162" s="4">
        <v>0</v>
      </c>
      <c r="AW162" s="4">
        <v>0</v>
      </c>
      <c r="AX162" s="4">
        <v>0</v>
      </c>
      <c r="AY162" s="4">
        <v>0</v>
      </c>
      <c r="AZ162" s="4">
        <v>0</v>
      </c>
      <c r="BA162" s="4">
        <v>0</v>
      </c>
      <c r="BB162" s="4">
        <v>0</v>
      </c>
      <c r="BC162" s="4">
        <v>0</v>
      </c>
      <c r="BD162" s="4">
        <v>0</v>
      </c>
      <c r="BE162" s="4">
        <v>0</v>
      </c>
      <c r="BF162" s="4">
        <v>0</v>
      </c>
      <c r="BG162" s="4">
        <v>0</v>
      </c>
      <c r="BH162" s="4">
        <v>0</v>
      </c>
      <c r="BI162" s="4">
        <v>0</v>
      </c>
      <c r="BJ162" s="4">
        <v>0</v>
      </c>
      <c r="BK162" s="4">
        <v>0</v>
      </c>
      <c r="BL162" s="4">
        <v>0</v>
      </c>
      <c r="BM162" s="4">
        <v>0</v>
      </c>
      <c r="BN162" s="4">
        <v>0</v>
      </c>
      <c r="BO162" s="4">
        <v>0</v>
      </c>
      <c r="BP162" s="4">
        <v>0</v>
      </c>
      <c r="BQ162" s="4">
        <v>0</v>
      </c>
      <c r="BR162" s="4">
        <v>0</v>
      </c>
      <c r="BS162" s="4">
        <v>0</v>
      </c>
      <c r="BT162" s="4">
        <v>0</v>
      </c>
    </row>
    <row r="163" spans="1:72" ht="13.5" customHeight="1" x14ac:dyDescent="0.2">
      <c r="A163" s="43" t="s">
        <v>406</v>
      </c>
      <c r="B163" s="36">
        <f t="shared" si="73"/>
        <v>19</v>
      </c>
      <c r="C163" s="37">
        <f t="shared" si="73"/>
        <v>42</v>
      </c>
      <c r="D163" s="38">
        <f t="shared" si="66"/>
        <v>47</v>
      </c>
      <c r="E163" s="37">
        <f t="shared" si="59"/>
        <v>17</v>
      </c>
      <c r="F163" s="37">
        <f t="shared" si="59"/>
        <v>22</v>
      </c>
      <c r="G163" s="166">
        <v>15</v>
      </c>
      <c r="H163" s="167">
        <v>20</v>
      </c>
      <c r="I163" s="166">
        <v>2</v>
      </c>
      <c r="J163" s="167">
        <v>2</v>
      </c>
      <c r="K163" s="166">
        <v>2</v>
      </c>
      <c r="L163" s="167">
        <v>20</v>
      </c>
      <c r="M163" s="166">
        <v>0</v>
      </c>
      <c r="N163" s="167">
        <v>0</v>
      </c>
      <c r="O163" s="39">
        <f t="shared" si="75"/>
        <v>47</v>
      </c>
      <c r="P163" s="40">
        <f t="shared" si="65"/>
        <v>32</v>
      </c>
      <c r="Q163" s="40">
        <f t="shared" si="79"/>
        <v>29</v>
      </c>
      <c r="R163" s="40">
        <f t="shared" si="79"/>
        <v>3</v>
      </c>
      <c r="S163" s="40">
        <f t="shared" si="79"/>
        <v>15</v>
      </c>
      <c r="T163" s="40">
        <f t="shared" si="79"/>
        <v>0</v>
      </c>
      <c r="U163" s="37">
        <f t="shared" si="76"/>
        <v>34</v>
      </c>
      <c r="V163" s="42">
        <v>29</v>
      </c>
      <c r="W163" s="162">
        <v>1</v>
      </c>
      <c r="X163" s="42">
        <v>4</v>
      </c>
      <c r="Y163" s="162">
        <v>0</v>
      </c>
      <c r="Z163" s="41">
        <f t="shared" si="80"/>
        <v>2</v>
      </c>
      <c r="AA163" s="162">
        <v>0</v>
      </c>
      <c r="AB163" s="42">
        <v>2</v>
      </c>
      <c r="AC163" s="162">
        <v>0</v>
      </c>
      <c r="AD163" s="42">
        <v>0</v>
      </c>
      <c r="AE163" s="37">
        <f t="shared" si="77"/>
        <v>11</v>
      </c>
      <c r="AF163" s="42">
        <v>0</v>
      </c>
      <c r="AG163" s="162">
        <v>0</v>
      </c>
      <c r="AH163" s="42">
        <v>11</v>
      </c>
      <c r="AI163" s="162">
        <v>0</v>
      </c>
      <c r="AJ163" s="41">
        <f t="shared" si="78"/>
        <v>0</v>
      </c>
      <c r="AK163" s="162">
        <v>0</v>
      </c>
      <c r="AL163" s="42">
        <v>0</v>
      </c>
      <c r="AM163" s="162">
        <v>0</v>
      </c>
      <c r="AN163" s="163">
        <v>0</v>
      </c>
      <c r="AO163" s="4">
        <v>0</v>
      </c>
      <c r="AP163" s="4">
        <v>0</v>
      </c>
      <c r="AQ163" s="4">
        <v>0</v>
      </c>
      <c r="AR163" s="4">
        <v>0</v>
      </c>
      <c r="AS163" s="4">
        <v>0</v>
      </c>
      <c r="AT163" s="4">
        <v>0</v>
      </c>
      <c r="AU163" s="4">
        <v>0</v>
      </c>
      <c r="AV163" s="4">
        <v>0</v>
      </c>
      <c r="AW163" s="4">
        <v>0</v>
      </c>
      <c r="AX163" s="4">
        <v>0</v>
      </c>
      <c r="AY163" s="4">
        <v>0</v>
      </c>
      <c r="AZ163" s="4">
        <v>0</v>
      </c>
      <c r="BA163" s="4">
        <v>0</v>
      </c>
      <c r="BB163" s="4">
        <v>0</v>
      </c>
      <c r="BC163" s="4">
        <v>0</v>
      </c>
      <c r="BD163" s="4">
        <v>0</v>
      </c>
      <c r="BE163" s="4">
        <v>0</v>
      </c>
      <c r="BF163" s="4">
        <v>0</v>
      </c>
      <c r="BG163" s="4">
        <v>0</v>
      </c>
      <c r="BH163" s="4">
        <v>0</v>
      </c>
      <c r="BI163" s="4">
        <v>0</v>
      </c>
      <c r="BJ163" s="4">
        <v>0</v>
      </c>
      <c r="BK163" s="4">
        <v>0</v>
      </c>
      <c r="BL163" s="4">
        <v>0</v>
      </c>
      <c r="BM163" s="4">
        <v>0</v>
      </c>
      <c r="BN163" s="4">
        <v>0</v>
      </c>
      <c r="BO163" s="4">
        <v>0</v>
      </c>
      <c r="BP163" s="4">
        <v>0</v>
      </c>
      <c r="BQ163" s="4">
        <v>0</v>
      </c>
      <c r="BR163" s="4">
        <v>0</v>
      </c>
      <c r="BS163" s="4">
        <v>0</v>
      </c>
      <c r="BT163" s="4">
        <v>0</v>
      </c>
    </row>
    <row r="164" spans="1:72" ht="13.5" customHeight="1" x14ac:dyDescent="0.2">
      <c r="A164" s="36" t="s">
        <v>407</v>
      </c>
      <c r="B164" s="36">
        <f t="shared" si="73"/>
        <v>10</v>
      </c>
      <c r="C164" s="37">
        <f t="shared" si="73"/>
        <v>20</v>
      </c>
      <c r="D164" s="38">
        <f t="shared" si="66"/>
        <v>14</v>
      </c>
      <c r="E164" s="37">
        <f t="shared" si="59"/>
        <v>9</v>
      </c>
      <c r="F164" s="37">
        <f t="shared" si="59"/>
        <v>16</v>
      </c>
      <c r="G164" s="166">
        <v>4</v>
      </c>
      <c r="H164" s="167">
        <v>5</v>
      </c>
      <c r="I164" s="166">
        <v>5</v>
      </c>
      <c r="J164" s="167">
        <v>11</v>
      </c>
      <c r="K164" s="166">
        <v>1</v>
      </c>
      <c r="L164" s="167">
        <v>4</v>
      </c>
      <c r="M164" s="166">
        <v>0</v>
      </c>
      <c r="N164" s="167">
        <v>0</v>
      </c>
      <c r="O164" s="39">
        <f t="shared" si="75"/>
        <v>14</v>
      </c>
      <c r="P164" s="40">
        <f t="shared" si="65"/>
        <v>11</v>
      </c>
      <c r="Q164" s="40">
        <f t="shared" si="79"/>
        <v>6</v>
      </c>
      <c r="R164" s="40">
        <f t="shared" si="79"/>
        <v>5</v>
      </c>
      <c r="S164" s="40">
        <f t="shared" si="79"/>
        <v>3</v>
      </c>
      <c r="T164" s="40">
        <f t="shared" si="79"/>
        <v>0</v>
      </c>
      <c r="U164" s="37">
        <f t="shared" si="76"/>
        <v>6</v>
      </c>
      <c r="V164" s="42">
        <v>6</v>
      </c>
      <c r="W164" s="162">
        <v>0</v>
      </c>
      <c r="X164" s="42">
        <v>0</v>
      </c>
      <c r="Y164" s="162">
        <v>0</v>
      </c>
      <c r="Z164" s="41">
        <f t="shared" si="80"/>
        <v>5</v>
      </c>
      <c r="AA164" s="162">
        <v>0</v>
      </c>
      <c r="AB164" s="42">
        <v>5</v>
      </c>
      <c r="AC164" s="162">
        <v>0</v>
      </c>
      <c r="AD164" s="42">
        <v>0</v>
      </c>
      <c r="AE164" s="37">
        <f t="shared" si="77"/>
        <v>3</v>
      </c>
      <c r="AF164" s="42">
        <v>0</v>
      </c>
      <c r="AG164" s="162">
        <v>0</v>
      </c>
      <c r="AH164" s="42">
        <v>3</v>
      </c>
      <c r="AI164" s="162">
        <v>0</v>
      </c>
      <c r="AJ164" s="41">
        <f t="shared" si="78"/>
        <v>0</v>
      </c>
      <c r="AK164" s="162">
        <v>0</v>
      </c>
      <c r="AL164" s="42">
        <v>0</v>
      </c>
      <c r="AM164" s="162">
        <v>0</v>
      </c>
      <c r="AN164" s="163">
        <v>0</v>
      </c>
      <c r="AO164" s="4">
        <v>0</v>
      </c>
      <c r="AP164" s="4">
        <v>0</v>
      </c>
      <c r="AQ164" s="4">
        <v>0</v>
      </c>
      <c r="AR164" s="4">
        <v>0</v>
      </c>
      <c r="AS164" s="4">
        <v>0</v>
      </c>
      <c r="AT164" s="4">
        <v>0</v>
      </c>
      <c r="AU164" s="4">
        <v>0</v>
      </c>
      <c r="AV164" s="4">
        <v>0</v>
      </c>
      <c r="AW164" s="4">
        <v>0</v>
      </c>
      <c r="AX164" s="4">
        <v>0</v>
      </c>
      <c r="AY164" s="4">
        <v>0</v>
      </c>
      <c r="AZ164" s="4">
        <v>0</v>
      </c>
      <c r="BA164" s="4">
        <v>0</v>
      </c>
      <c r="BB164" s="4">
        <v>0</v>
      </c>
      <c r="BC164" s="4">
        <v>0</v>
      </c>
      <c r="BD164" s="4">
        <v>0</v>
      </c>
      <c r="BE164" s="4">
        <v>0</v>
      </c>
      <c r="BF164" s="4">
        <v>0</v>
      </c>
      <c r="BG164" s="4">
        <v>0</v>
      </c>
      <c r="BH164" s="4">
        <v>0</v>
      </c>
      <c r="BI164" s="4">
        <v>0</v>
      </c>
      <c r="BJ164" s="4">
        <v>0</v>
      </c>
      <c r="BK164" s="4">
        <v>0</v>
      </c>
      <c r="BL164" s="4">
        <v>0</v>
      </c>
      <c r="BM164" s="4">
        <v>0</v>
      </c>
      <c r="BN164" s="4">
        <v>0</v>
      </c>
      <c r="BO164" s="4">
        <v>0</v>
      </c>
      <c r="BP164" s="4">
        <v>0</v>
      </c>
      <c r="BQ164" s="4">
        <v>0</v>
      </c>
      <c r="BR164" s="4">
        <v>0</v>
      </c>
      <c r="BS164" s="4">
        <v>0</v>
      </c>
      <c r="BT164" s="4">
        <v>0</v>
      </c>
    </row>
    <row r="165" spans="1:72" ht="13.5" customHeight="1" x14ac:dyDescent="0.2">
      <c r="A165" s="36" t="s">
        <v>225</v>
      </c>
      <c r="B165" s="36">
        <f t="shared" si="73"/>
        <v>4</v>
      </c>
      <c r="C165" s="37">
        <f t="shared" si="73"/>
        <v>6</v>
      </c>
      <c r="D165" s="38">
        <f t="shared" si="66"/>
        <v>7</v>
      </c>
      <c r="E165" s="37">
        <f t="shared" si="59"/>
        <v>4</v>
      </c>
      <c r="F165" s="37">
        <f t="shared" si="59"/>
        <v>6</v>
      </c>
      <c r="G165" s="166">
        <v>1</v>
      </c>
      <c r="H165" s="167">
        <v>2</v>
      </c>
      <c r="I165" s="166">
        <v>3</v>
      </c>
      <c r="J165" s="167">
        <v>4</v>
      </c>
      <c r="K165" s="166">
        <v>0</v>
      </c>
      <c r="L165" s="167">
        <v>0</v>
      </c>
      <c r="M165" s="166">
        <v>0</v>
      </c>
      <c r="N165" s="167">
        <v>0</v>
      </c>
      <c r="O165" s="39">
        <f t="shared" si="75"/>
        <v>7</v>
      </c>
      <c r="P165" s="40">
        <f t="shared" si="65"/>
        <v>7</v>
      </c>
      <c r="Q165" s="40">
        <f t="shared" si="79"/>
        <v>2</v>
      </c>
      <c r="R165" s="40">
        <f t="shared" si="79"/>
        <v>5</v>
      </c>
      <c r="S165" s="40">
        <f t="shared" si="79"/>
        <v>0</v>
      </c>
      <c r="T165" s="40">
        <f t="shared" si="79"/>
        <v>0</v>
      </c>
      <c r="U165" s="37">
        <f t="shared" si="76"/>
        <v>2</v>
      </c>
      <c r="V165" s="42">
        <v>2</v>
      </c>
      <c r="W165" s="162">
        <v>0</v>
      </c>
      <c r="X165" s="42">
        <v>0</v>
      </c>
      <c r="Y165" s="162">
        <v>0</v>
      </c>
      <c r="Z165" s="41">
        <f t="shared" si="80"/>
        <v>5</v>
      </c>
      <c r="AA165" s="162">
        <v>0</v>
      </c>
      <c r="AB165" s="42">
        <v>5</v>
      </c>
      <c r="AC165" s="162">
        <v>0</v>
      </c>
      <c r="AD165" s="42">
        <v>0</v>
      </c>
      <c r="AE165" s="37">
        <f t="shared" si="77"/>
        <v>0</v>
      </c>
      <c r="AF165" s="42">
        <v>0</v>
      </c>
      <c r="AG165" s="162">
        <v>0</v>
      </c>
      <c r="AH165" s="42">
        <v>0</v>
      </c>
      <c r="AI165" s="162">
        <v>0</v>
      </c>
      <c r="AJ165" s="41">
        <f t="shared" si="78"/>
        <v>0</v>
      </c>
      <c r="AK165" s="162">
        <v>0</v>
      </c>
      <c r="AL165" s="42">
        <v>0</v>
      </c>
      <c r="AM165" s="162">
        <v>0</v>
      </c>
      <c r="AN165" s="163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4">
        <v>0</v>
      </c>
      <c r="BA165" s="4">
        <v>0</v>
      </c>
      <c r="BB165" s="4">
        <v>0</v>
      </c>
      <c r="BC165" s="4">
        <v>0</v>
      </c>
      <c r="BD165" s="4">
        <v>0</v>
      </c>
      <c r="BE165" s="4">
        <v>0</v>
      </c>
      <c r="BF165" s="4">
        <v>0</v>
      </c>
      <c r="BG165" s="4">
        <v>0</v>
      </c>
      <c r="BH165" s="4">
        <v>0</v>
      </c>
      <c r="BI165" s="4">
        <v>0</v>
      </c>
      <c r="BJ165" s="4">
        <v>0</v>
      </c>
      <c r="BK165" s="4">
        <v>0</v>
      </c>
      <c r="BL165" s="4">
        <v>0</v>
      </c>
      <c r="BM165" s="4">
        <v>0</v>
      </c>
      <c r="BN165" s="4">
        <v>0</v>
      </c>
      <c r="BO165" s="4">
        <v>0</v>
      </c>
      <c r="BP165" s="4">
        <v>0</v>
      </c>
      <c r="BQ165" s="4">
        <v>0</v>
      </c>
      <c r="BR165" s="4">
        <v>0</v>
      </c>
      <c r="BS165" s="4">
        <v>0</v>
      </c>
      <c r="BT165" s="4">
        <v>0</v>
      </c>
    </row>
    <row r="166" spans="1:72" ht="13.5" customHeight="1" x14ac:dyDescent="0.2">
      <c r="A166" s="43" t="s">
        <v>408</v>
      </c>
      <c r="B166" s="36">
        <f t="shared" si="73"/>
        <v>7</v>
      </c>
      <c r="C166" s="37">
        <f t="shared" si="73"/>
        <v>57</v>
      </c>
      <c r="D166" s="38">
        <f t="shared" si="66"/>
        <v>17</v>
      </c>
      <c r="E166" s="37">
        <f t="shared" si="59"/>
        <v>4</v>
      </c>
      <c r="F166" s="37">
        <f t="shared" si="59"/>
        <v>46</v>
      </c>
      <c r="G166" s="166">
        <v>2</v>
      </c>
      <c r="H166" s="167">
        <v>26</v>
      </c>
      <c r="I166" s="166">
        <v>2</v>
      </c>
      <c r="J166" s="167">
        <v>20</v>
      </c>
      <c r="K166" s="166">
        <v>0</v>
      </c>
      <c r="L166" s="167">
        <v>0</v>
      </c>
      <c r="M166" s="166">
        <v>3</v>
      </c>
      <c r="N166" s="167">
        <v>11</v>
      </c>
      <c r="O166" s="39">
        <f t="shared" si="75"/>
        <v>17</v>
      </c>
      <c r="P166" s="40">
        <f t="shared" si="65"/>
        <v>11</v>
      </c>
      <c r="Q166" s="40">
        <f t="shared" si="79"/>
        <v>4</v>
      </c>
      <c r="R166" s="40">
        <f t="shared" si="79"/>
        <v>7</v>
      </c>
      <c r="S166" s="40">
        <f t="shared" si="79"/>
        <v>6</v>
      </c>
      <c r="T166" s="40">
        <f t="shared" si="79"/>
        <v>0</v>
      </c>
      <c r="U166" s="37">
        <f t="shared" si="76"/>
        <v>8</v>
      </c>
      <c r="V166" s="42">
        <v>2</v>
      </c>
      <c r="W166" s="162">
        <v>0</v>
      </c>
      <c r="X166" s="42">
        <v>6</v>
      </c>
      <c r="Y166" s="162">
        <v>0</v>
      </c>
      <c r="Z166" s="41">
        <f t="shared" si="80"/>
        <v>7</v>
      </c>
      <c r="AA166" s="162">
        <v>0</v>
      </c>
      <c r="AB166" s="42">
        <v>7</v>
      </c>
      <c r="AC166" s="162">
        <v>0</v>
      </c>
      <c r="AD166" s="42">
        <v>0</v>
      </c>
      <c r="AE166" s="37">
        <f t="shared" si="77"/>
        <v>0</v>
      </c>
      <c r="AF166" s="42">
        <v>0</v>
      </c>
      <c r="AG166" s="162">
        <v>0</v>
      </c>
      <c r="AH166" s="42">
        <v>0</v>
      </c>
      <c r="AI166" s="162">
        <v>0</v>
      </c>
      <c r="AJ166" s="41">
        <f t="shared" si="78"/>
        <v>2</v>
      </c>
      <c r="AK166" s="162">
        <v>2</v>
      </c>
      <c r="AL166" s="42">
        <v>0</v>
      </c>
      <c r="AM166" s="162">
        <v>0</v>
      </c>
      <c r="AN166" s="163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4">
        <v>0</v>
      </c>
      <c r="BA166" s="4">
        <v>0</v>
      </c>
      <c r="BB166" s="4">
        <v>0</v>
      </c>
      <c r="BC166" s="4">
        <v>0</v>
      </c>
      <c r="BD166" s="4">
        <v>0</v>
      </c>
      <c r="BE166" s="4">
        <v>0</v>
      </c>
      <c r="BF166" s="4">
        <v>0</v>
      </c>
      <c r="BG166" s="4">
        <v>0</v>
      </c>
      <c r="BH166" s="4">
        <v>0</v>
      </c>
      <c r="BI166" s="4">
        <v>0</v>
      </c>
      <c r="BJ166" s="4">
        <v>0</v>
      </c>
      <c r="BK166" s="4">
        <v>0</v>
      </c>
      <c r="BL166" s="4">
        <v>0</v>
      </c>
      <c r="BM166" s="4">
        <v>0</v>
      </c>
      <c r="BN166" s="4">
        <v>0</v>
      </c>
      <c r="BO166" s="4">
        <v>0</v>
      </c>
      <c r="BP166" s="4">
        <v>0</v>
      </c>
      <c r="BQ166" s="4">
        <v>0</v>
      </c>
      <c r="BR166" s="4">
        <v>0</v>
      </c>
      <c r="BS166" s="4">
        <v>0</v>
      </c>
      <c r="BT166" s="4">
        <v>0</v>
      </c>
    </row>
    <row r="167" spans="1:72" ht="13.5" customHeight="1" x14ac:dyDescent="0.2">
      <c r="A167" s="36" t="s">
        <v>409</v>
      </c>
      <c r="B167" s="36">
        <f t="shared" si="73"/>
        <v>5</v>
      </c>
      <c r="C167" s="37">
        <f t="shared" si="73"/>
        <v>12</v>
      </c>
      <c r="D167" s="38">
        <f t="shared" si="66"/>
        <v>6</v>
      </c>
      <c r="E167" s="37">
        <f t="shared" si="59"/>
        <v>2</v>
      </c>
      <c r="F167" s="37">
        <f t="shared" si="59"/>
        <v>3</v>
      </c>
      <c r="G167" s="166">
        <v>0</v>
      </c>
      <c r="H167" s="167">
        <v>0</v>
      </c>
      <c r="I167" s="166">
        <v>2</v>
      </c>
      <c r="J167" s="167">
        <v>3</v>
      </c>
      <c r="K167" s="166">
        <v>0</v>
      </c>
      <c r="L167" s="167">
        <v>0</v>
      </c>
      <c r="M167" s="166">
        <v>3</v>
      </c>
      <c r="N167" s="167">
        <v>9</v>
      </c>
      <c r="O167" s="39">
        <f t="shared" si="75"/>
        <v>6</v>
      </c>
      <c r="P167" s="40">
        <f t="shared" si="65"/>
        <v>5</v>
      </c>
      <c r="Q167" s="40">
        <f t="shared" si="79"/>
        <v>0</v>
      </c>
      <c r="R167" s="40">
        <f t="shared" si="79"/>
        <v>5</v>
      </c>
      <c r="S167" s="40">
        <f t="shared" si="79"/>
        <v>0</v>
      </c>
      <c r="T167" s="40">
        <f t="shared" si="79"/>
        <v>1</v>
      </c>
      <c r="U167" s="37">
        <f t="shared" si="76"/>
        <v>0</v>
      </c>
      <c r="V167" s="42">
        <v>0</v>
      </c>
      <c r="W167" s="162">
        <v>0</v>
      </c>
      <c r="X167" s="42">
        <v>0</v>
      </c>
      <c r="Y167" s="162">
        <v>0</v>
      </c>
      <c r="Z167" s="41">
        <f t="shared" si="80"/>
        <v>5</v>
      </c>
      <c r="AA167" s="162">
        <v>0</v>
      </c>
      <c r="AB167" s="42">
        <v>5</v>
      </c>
      <c r="AC167" s="162">
        <v>0</v>
      </c>
      <c r="AD167" s="42">
        <v>0</v>
      </c>
      <c r="AE167" s="37">
        <f t="shared" si="77"/>
        <v>0</v>
      </c>
      <c r="AF167" s="42">
        <v>0</v>
      </c>
      <c r="AG167" s="162">
        <v>0</v>
      </c>
      <c r="AH167" s="42">
        <v>0</v>
      </c>
      <c r="AI167" s="162">
        <v>0</v>
      </c>
      <c r="AJ167" s="41">
        <f t="shared" si="78"/>
        <v>1</v>
      </c>
      <c r="AK167" s="162">
        <v>0</v>
      </c>
      <c r="AL167" s="42">
        <v>0</v>
      </c>
      <c r="AM167" s="162">
        <v>0</v>
      </c>
      <c r="AN167" s="163">
        <v>1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4">
        <v>0</v>
      </c>
      <c r="BA167" s="4">
        <v>0</v>
      </c>
      <c r="BB167" s="4">
        <v>0</v>
      </c>
      <c r="BC167" s="4">
        <v>0</v>
      </c>
      <c r="BD167" s="4">
        <v>0</v>
      </c>
      <c r="BE167" s="4">
        <v>0</v>
      </c>
      <c r="BF167" s="4">
        <v>0</v>
      </c>
      <c r="BG167" s="4">
        <v>0</v>
      </c>
      <c r="BH167" s="4">
        <v>0</v>
      </c>
      <c r="BI167" s="4">
        <v>0</v>
      </c>
      <c r="BJ167" s="4">
        <v>0</v>
      </c>
      <c r="BK167" s="4">
        <v>0</v>
      </c>
      <c r="BL167" s="4">
        <v>0</v>
      </c>
      <c r="BM167" s="4">
        <v>0</v>
      </c>
      <c r="BN167" s="4">
        <v>0</v>
      </c>
      <c r="BO167" s="4">
        <v>0</v>
      </c>
      <c r="BP167" s="4">
        <v>0</v>
      </c>
      <c r="BQ167" s="4">
        <v>0</v>
      </c>
      <c r="BR167" s="4">
        <v>0</v>
      </c>
      <c r="BS167" s="4">
        <v>0</v>
      </c>
      <c r="BT167" s="4">
        <v>0</v>
      </c>
    </row>
    <row r="168" spans="1:72" ht="13.5" customHeight="1" x14ac:dyDescent="0.2">
      <c r="A168" s="43" t="s">
        <v>10</v>
      </c>
      <c r="B168" s="36">
        <f t="shared" si="73"/>
        <v>13</v>
      </c>
      <c r="C168" s="37">
        <f t="shared" si="73"/>
        <v>348</v>
      </c>
      <c r="D168" s="38">
        <f t="shared" si="66"/>
        <v>27</v>
      </c>
      <c r="E168" s="37">
        <f t="shared" si="59"/>
        <v>5</v>
      </c>
      <c r="F168" s="37">
        <f t="shared" si="59"/>
        <v>9</v>
      </c>
      <c r="G168" s="166">
        <v>1</v>
      </c>
      <c r="H168" s="167">
        <v>1</v>
      </c>
      <c r="I168" s="166">
        <v>4</v>
      </c>
      <c r="J168" s="167">
        <v>8</v>
      </c>
      <c r="K168" s="166">
        <v>8</v>
      </c>
      <c r="L168" s="167">
        <v>339</v>
      </c>
      <c r="M168" s="166">
        <v>0</v>
      </c>
      <c r="N168" s="167">
        <v>0</v>
      </c>
      <c r="O168" s="39">
        <f t="shared" si="75"/>
        <v>27</v>
      </c>
      <c r="P168" s="40">
        <f t="shared" si="65"/>
        <v>9</v>
      </c>
      <c r="Q168" s="40">
        <f t="shared" si="79"/>
        <v>0</v>
      </c>
      <c r="R168" s="40">
        <f t="shared" si="79"/>
        <v>9</v>
      </c>
      <c r="S168" s="40">
        <f t="shared" si="79"/>
        <v>18</v>
      </c>
      <c r="T168" s="40">
        <f t="shared" si="79"/>
        <v>0</v>
      </c>
      <c r="U168" s="37">
        <f t="shared" si="76"/>
        <v>1</v>
      </c>
      <c r="V168" s="42">
        <v>0</v>
      </c>
      <c r="W168" s="162">
        <v>1</v>
      </c>
      <c r="X168" s="42">
        <v>0</v>
      </c>
      <c r="Y168" s="162">
        <v>0</v>
      </c>
      <c r="Z168" s="41">
        <f t="shared" si="80"/>
        <v>8</v>
      </c>
      <c r="AA168" s="162">
        <v>0</v>
      </c>
      <c r="AB168" s="42">
        <v>8</v>
      </c>
      <c r="AC168" s="162">
        <v>0</v>
      </c>
      <c r="AD168" s="42">
        <v>0</v>
      </c>
      <c r="AE168" s="37">
        <f t="shared" si="77"/>
        <v>18</v>
      </c>
      <c r="AF168" s="42">
        <v>0</v>
      </c>
      <c r="AG168" s="162">
        <v>0</v>
      </c>
      <c r="AH168" s="42">
        <v>18</v>
      </c>
      <c r="AI168" s="162">
        <v>0</v>
      </c>
      <c r="AJ168" s="41">
        <f t="shared" si="78"/>
        <v>0</v>
      </c>
      <c r="AK168" s="162">
        <v>0</v>
      </c>
      <c r="AL168" s="42">
        <v>0</v>
      </c>
      <c r="AM168" s="162">
        <v>0</v>
      </c>
      <c r="AN168" s="163">
        <v>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4">
        <v>0</v>
      </c>
      <c r="BA168" s="4">
        <v>0</v>
      </c>
      <c r="BB168" s="4">
        <v>0</v>
      </c>
      <c r="BC168" s="4">
        <v>0</v>
      </c>
      <c r="BD168" s="4">
        <v>0</v>
      </c>
      <c r="BE168" s="4">
        <v>0</v>
      </c>
      <c r="BF168" s="4">
        <v>0</v>
      </c>
      <c r="BG168" s="4">
        <v>0</v>
      </c>
      <c r="BH168" s="4">
        <v>0</v>
      </c>
      <c r="BI168" s="4">
        <v>0</v>
      </c>
      <c r="BJ168" s="4">
        <v>0</v>
      </c>
      <c r="BK168" s="4">
        <v>0</v>
      </c>
      <c r="BL168" s="4">
        <v>0</v>
      </c>
      <c r="BM168" s="4">
        <v>0</v>
      </c>
      <c r="BN168" s="4">
        <v>0</v>
      </c>
      <c r="BO168" s="4">
        <v>0</v>
      </c>
      <c r="BP168" s="4">
        <v>0</v>
      </c>
      <c r="BQ168" s="4">
        <v>0</v>
      </c>
      <c r="BR168" s="4">
        <v>0</v>
      </c>
      <c r="BS168" s="4">
        <v>0</v>
      </c>
      <c r="BT168" s="4">
        <v>0</v>
      </c>
    </row>
    <row r="169" spans="1:72" ht="13.5" customHeight="1" x14ac:dyDescent="0.2">
      <c r="A169" s="43" t="s">
        <v>410</v>
      </c>
      <c r="B169" s="36">
        <f t="shared" si="73"/>
        <v>8</v>
      </c>
      <c r="C169" s="37">
        <f t="shared" si="73"/>
        <v>15</v>
      </c>
      <c r="D169" s="38">
        <f t="shared" si="66"/>
        <v>10</v>
      </c>
      <c r="E169" s="37">
        <f t="shared" si="59"/>
        <v>7</v>
      </c>
      <c r="F169" s="37">
        <f t="shared" si="59"/>
        <v>11</v>
      </c>
      <c r="G169" s="166">
        <v>4</v>
      </c>
      <c r="H169" s="167">
        <v>8</v>
      </c>
      <c r="I169" s="166">
        <v>3</v>
      </c>
      <c r="J169" s="167">
        <v>3</v>
      </c>
      <c r="K169" s="166">
        <v>0</v>
      </c>
      <c r="L169" s="167">
        <v>0</v>
      </c>
      <c r="M169" s="166">
        <v>1</v>
      </c>
      <c r="N169" s="167">
        <v>4</v>
      </c>
      <c r="O169" s="39">
        <f t="shared" si="75"/>
        <v>10</v>
      </c>
      <c r="P169" s="40">
        <f t="shared" si="65"/>
        <v>9</v>
      </c>
      <c r="Q169" s="40">
        <f t="shared" si="79"/>
        <v>2</v>
      </c>
      <c r="R169" s="40">
        <f t="shared" si="79"/>
        <v>7</v>
      </c>
      <c r="S169" s="40">
        <f t="shared" si="79"/>
        <v>1</v>
      </c>
      <c r="T169" s="40">
        <f t="shared" si="79"/>
        <v>0</v>
      </c>
      <c r="U169" s="37">
        <f t="shared" si="76"/>
        <v>2</v>
      </c>
      <c r="V169" s="42">
        <v>2</v>
      </c>
      <c r="W169" s="162">
        <v>0</v>
      </c>
      <c r="X169" s="42">
        <v>0</v>
      </c>
      <c r="Y169" s="162">
        <v>0</v>
      </c>
      <c r="Z169" s="41">
        <f t="shared" si="80"/>
        <v>7</v>
      </c>
      <c r="AA169" s="162">
        <v>0</v>
      </c>
      <c r="AB169" s="42">
        <v>7</v>
      </c>
      <c r="AC169" s="162">
        <v>0</v>
      </c>
      <c r="AD169" s="42">
        <v>0</v>
      </c>
      <c r="AE169" s="37">
        <f t="shared" si="77"/>
        <v>0</v>
      </c>
      <c r="AF169" s="42">
        <v>0</v>
      </c>
      <c r="AG169" s="162">
        <v>0</v>
      </c>
      <c r="AH169" s="42">
        <v>0</v>
      </c>
      <c r="AI169" s="162">
        <v>0</v>
      </c>
      <c r="AJ169" s="41">
        <f t="shared" si="78"/>
        <v>1</v>
      </c>
      <c r="AK169" s="162">
        <v>0</v>
      </c>
      <c r="AL169" s="42">
        <v>0</v>
      </c>
      <c r="AM169" s="162">
        <v>1</v>
      </c>
      <c r="AN169" s="163">
        <v>0</v>
      </c>
      <c r="AO169" s="4">
        <v>0</v>
      </c>
      <c r="AP169" s="4">
        <v>0</v>
      </c>
      <c r="AQ169" s="4">
        <v>0</v>
      </c>
      <c r="AR169" s="4">
        <v>0</v>
      </c>
      <c r="AS169" s="4">
        <v>0</v>
      </c>
      <c r="AT169" s="4">
        <v>0</v>
      </c>
      <c r="AU169" s="4">
        <v>0</v>
      </c>
      <c r="AV169" s="4">
        <v>0</v>
      </c>
      <c r="AW169" s="4">
        <v>0</v>
      </c>
      <c r="AX169" s="4">
        <v>0</v>
      </c>
      <c r="AY169" s="4">
        <v>0</v>
      </c>
      <c r="AZ169" s="4">
        <v>0</v>
      </c>
      <c r="BA169" s="4">
        <v>0</v>
      </c>
      <c r="BB169" s="4">
        <v>0</v>
      </c>
      <c r="BC169" s="4">
        <v>0</v>
      </c>
      <c r="BD169" s="4">
        <v>0</v>
      </c>
      <c r="BE169" s="4">
        <v>0</v>
      </c>
      <c r="BF169" s="4">
        <v>0</v>
      </c>
      <c r="BG169" s="4">
        <v>0</v>
      </c>
      <c r="BH169" s="4">
        <v>0</v>
      </c>
      <c r="BI169" s="4">
        <v>0</v>
      </c>
      <c r="BJ169" s="4">
        <v>0</v>
      </c>
      <c r="BK169" s="4">
        <v>0</v>
      </c>
      <c r="BL169" s="4">
        <v>0</v>
      </c>
      <c r="BM169" s="4">
        <v>0</v>
      </c>
      <c r="BN169" s="4">
        <v>0</v>
      </c>
      <c r="BO169" s="4">
        <v>0</v>
      </c>
      <c r="BP169" s="4">
        <v>0</v>
      </c>
      <c r="BQ169" s="4">
        <v>0</v>
      </c>
      <c r="BR169" s="4">
        <v>0</v>
      </c>
      <c r="BS169" s="4">
        <v>0</v>
      </c>
      <c r="BT169" s="4">
        <v>0</v>
      </c>
    </row>
    <row r="170" spans="1:72" s="34" customFormat="1" ht="13.5" customHeight="1" x14ac:dyDescent="0.2">
      <c r="A170" s="36" t="s">
        <v>11</v>
      </c>
      <c r="B170" s="36">
        <f t="shared" si="73"/>
        <v>3</v>
      </c>
      <c r="C170" s="37">
        <f t="shared" si="73"/>
        <v>21</v>
      </c>
      <c r="D170" s="38">
        <f t="shared" si="66"/>
        <v>4</v>
      </c>
      <c r="E170" s="37">
        <f t="shared" si="59"/>
        <v>2</v>
      </c>
      <c r="F170" s="37">
        <f t="shared" si="59"/>
        <v>20</v>
      </c>
      <c r="G170" s="166">
        <v>2</v>
      </c>
      <c r="H170" s="167">
        <v>20</v>
      </c>
      <c r="I170" s="166">
        <v>0</v>
      </c>
      <c r="J170" s="167">
        <v>0</v>
      </c>
      <c r="K170" s="166">
        <v>0</v>
      </c>
      <c r="L170" s="167">
        <v>0</v>
      </c>
      <c r="M170" s="166">
        <v>1</v>
      </c>
      <c r="N170" s="167">
        <v>1</v>
      </c>
      <c r="O170" s="39">
        <f t="shared" si="75"/>
        <v>4</v>
      </c>
      <c r="P170" s="48">
        <f t="shared" si="65"/>
        <v>4</v>
      </c>
      <c r="Q170" s="40">
        <f t="shared" si="79"/>
        <v>4</v>
      </c>
      <c r="R170" s="40">
        <f t="shared" si="79"/>
        <v>0</v>
      </c>
      <c r="S170" s="40">
        <f t="shared" si="79"/>
        <v>0</v>
      </c>
      <c r="T170" s="40">
        <f t="shared" si="79"/>
        <v>0</v>
      </c>
      <c r="U170" s="37">
        <f t="shared" si="76"/>
        <v>4</v>
      </c>
      <c r="V170" s="42">
        <v>4</v>
      </c>
      <c r="W170" s="162">
        <v>0</v>
      </c>
      <c r="X170" s="42">
        <v>0</v>
      </c>
      <c r="Y170" s="162">
        <v>0</v>
      </c>
      <c r="Z170" s="41">
        <f t="shared" si="80"/>
        <v>0</v>
      </c>
      <c r="AA170" s="162">
        <v>0</v>
      </c>
      <c r="AB170" s="42">
        <v>0</v>
      </c>
      <c r="AC170" s="162">
        <v>0</v>
      </c>
      <c r="AD170" s="42">
        <v>0</v>
      </c>
      <c r="AE170" s="37">
        <f t="shared" si="77"/>
        <v>0</v>
      </c>
      <c r="AF170" s="42">
        <v>0</v>
      </c>
      <c r="AG170" s="162">
        <v>0</v>
      </c>
      <c r="AH170" s="42">
        <v>0</v>
      </c>
      <c r="AI170" s="162">
        <v>0</v>
      </c>
      <c r="AJ170" s="41">
        <f t="shared" si="78"/>
        <v>0</v>
      </c>
      <c r="AK170" s="162">
        <v>0</v>
      </c>
      <c r="AL170" s="42">
        <v>0</v>
      </c>
      <c r="AM170" s="162">
        <v>0</v>
      </c>
      <c r="AN170" s="163">
        <v>0</v>
      </c>
      <c r="AO170" s="34">
        <v>0</v>
      </c>
      <c r="AP170" s="34">
        <v>0</v>
      </c>
      <c r="AQ170" s="34">
        <v>0</v>
      </c>
      <c r="AR170" s="34">
        <v>0</v>
      </c>
      <c r="AS170" s="34">
        <v>0</v>
      </c>
      <c r="AT170" s="34">
        <v>0</v>
      </c>
      <c r="AU170" s="34">
        <v>0</v>
      </c>
      <c r="AV170" s="34">
        <v>0</v>
      </c>
      <c r="AW170" s="34">
        <v>0</v>
      </c>
      <c r="AX170" s="34">
        <v>0</v>
      </c>
      <c r="AY170" s="34">
        <v>0</v>
      </c>
      <c r="AZ170" s="34">
        <v>0</v>
      </c>
      <c r="BA170" s="34">
        <v>0</v>
      </c>
      <c r="BB170" s="34">
        <v>0</v>
      </c>
      <c r="BC170" s="34">
        <v>0</v>
      </c>
      <c r="BD170" s="34">
        <v>0</v>
      </c>
      <c r="BE170" s="34">
        <v>0</v>
      </c>
      <c r="BF170" s="34">
        <v>0</v>
      </c>
      <c r="BG170" s="34">
        <v>0</v>
      </c>
      <c r="BH170" s="34">
        <v>0</v>
      </c>
      <c r="BI170" s="34">
        <v>0</v>
      </c>
      <c r="BJ170" s="34">
        <v>0</v>
      </c>
      <c r="BK170" s="34">
        <v>0</v>
      </c>
      <c r="BL170" s="34">
        <v>0</v>
      </c>
      <c r="BM170" s="34">
        <v>0</v>
      </c>
      <c r="BN170" s="34">
        <v>0</v>
      </c>
      <c r="BO170" s="34">
        <v>0</v>
      </c>
      <c r="BP170" s="34">
        <v>0</v>
      </c>
      <c r="BQ170" s="34">
        <v>0</v>
      </c>
      <c r="BR170" s="34">
        <v>0</v>
      </c>
      <c r="BS170" s="34">
        <v>0</v>
      </c>
      <c r="BT170" s="34">
        <v>0</v>
      </c>
    </row>
    <row r="171" spans="1:72" ht="22.5" customHeight="1" x14ac:dyDescent="0.2">
      <c r="A171" s="27" t="s">
        <v>411</v>
      </c>
      <c r="B171" s="8">
        <f>E171+K171+M171</f>
        <v>61</v>
      </c>
      <c r="C171" s="28">
        <f t="shared" si="73"/>
        <v>35234</v>
      </c>
      <c r="D171" s="29">
        <f t="shared" si="66"/>
        <v>181</v>
      </c>
      <c r="E171" s="28">
        <f>G171+I171</f>
        <v>45</v>
      </c>
      <c r="F171" s="28">
        <f t="shared" si="59"/>
        <v>35028</v>
      </c>
      <c r="G171" s="30">
        <f>SUM(G172:G177)</f>
        <v>9</v>
      </c>
      <c r="H171" s="31">
        <f t="shared" ref="H171:N171" si="81">SUM(H172:H177)</f>
        <v>124</v>
      </c>
      <c r="I171" s="30">
        <f t="shared" si="81"/>
        <v>36</v>
      </c>
      <c r="J171" s="31">
        <f t="shared" si="81"/>
        <v>34904</v>
      </c>
      <c r="K171" s="30">
        <f t="shared" si="81"/>
        <v>4</v>
      </c>
      <c r="L171" s="31">
        <f t="shared" si="81"/>
        <v>30</v>
      </c>
      <c r="M171" s="30">
        <f t="shared" si="81"/>
        <v>12</v>
      </c>
      <c r="N171" s="31">
        <f t="shared" si="81"/>
        <v>176</v>
      </c>
      <c r="O171" s="31">
        <f t="shared" si="75"/>
        <v>181</v>
      </c>
      <c r="P171" s="32">
        <f t="shared" si="65"/>
        <v>153</v>
      </c>
      <c r="Q171" s="32">
        <f t="shared" si="79"/>
        <v>24</v>
      </c>
      <c r="R171" s="32">
        <f t="shared" si="79"/>
        <v>129</v>
      </c>
      <c r="S171" s="32">
        <f>X171+AC171+AH171+AM171</f>
        <v>19</v>
      </c>
      <c r="T171" s="32">
        <f>Y171+AD171+AI171+AN171</f>
        <v>9</v>
      </c>
      <c r="U171" s="28">
        <f t="shared" si="76"/>
        <v>17</v>
      </c>
      <c r="V171" s="32">
        <f>SUM(V172:V177)</f>
        <v>13</v>
      </c>
      <c r="W171" s="28">
        <f>SUM(W172:W177)</f>
        <v>3</v>
      </c>
      <c r="X171" s="32">
        <f>SUM(X172:X177)</f>
        <v>1</v>
      </c>
      <c r="Y171" s="28">
        <f>SUM(Y172:Y177)</f>
        <v>0</v>
      </c>
      <c r="Z171" s="32">
        <f t="shared" si="80"/>
        <v>112</v>
      </c>
      <c r="AA171" s="28">
        <f>SUM(AA172:AA177)</f>
        <v>2</v>
      </c>
      <c r="AB171" s="32">
        <f>SUM(AB172:AB177)</f>
        <v>104</v>
      </c>
      <c r="AC171" s="28">
        <f>SUM(AC172:AC177)</f>
        <v>5</v>
      </c>
      <c r="AD171" s="32">
        <f>SUM(AD172:AD177)</f>
        <v>1</v>
      </c>
      <c r="AE171" s="28">
        <f t="shared" si="77"/>
        <v>8</v>
      </c>
      <c r="AF171" s="32">
        <f>SUM(AF172:AF177)</f>
        <v>0</v>
      </c>
      <c r="AG171" s="28">
        <f>SUM(AG172:AG177)</f>
        <v>0</v>
      </c>
      <c r="AH171" s="32">
        <f>SUM(AH172:AH177)</f>
        <v>8</v>
      </c>
      <c r="AI171" s="28">
        <f>SUM(AI172:AI177)</f>
        <v>0</v>
      </c>
      <c r="AJ171" s="32">
        <f t="shared" si="78"/>
        <v>44</v>
      </c>
      <c r="AK171" s="28">
        <f>SUM(AK172:AK177)</f>
        <v>9</v>
      </c>
      <c r="AL171" s="32">
        <f>SUM(AL172:AL177)</f>
        <v>22</v>
      </c>
      <c r="AM171" s="28">
        <f>SUM(AM172:AM177)</f>
        <v>5</v>
      </c>
      <c r="AN171" s="33">
        <f>SUM(AN172:AN177)</f>
        <v>8</v>
      </c>
      <c r="AO171" s="4">
        <v>0</v>
      </c>
      <c r="AP171" s="4">
        <v>0</v>
      </c>
      <c r="AQ171" s="4">
        <v>0</v>
      </c>
      <c r="AR171" s="4">
        <v>0</v>
      </c>
      <c r="AS171" s="4">
        <v>0</v>
      </c>
      <c r="AT171" s="4">
        <v>0</v>
      </c>
      <c r="AU171" s="4">
        <v>0</v>
      </c>
      <c r="AV171" s="4">
        <v>0</v>
      </c>
      <c r="AW171" s="4">
        <v>0</v>
      </c>
      <c r="AX171" s="4">
        <v>0</v>
      </c>
      <c r="AY171" s="4">
        <v>0</v>
      </c>
      <c r="AZ171" s="4">
        <v>0</v>
      </c>
      <c r="BA171" s="4">
        <v>0</v>
      </c>
      <c r="BB171" s="4">
        <v>0</v>
      </c>
      <c r="BC171" s="4">
        <v>0</v>
      </c>
      <c r="BD171" s="4">
        <v>0</v>
      </c>
      <c r="BE171" s="4">
        <v>0</v>
      </c>
      <c r="BF171" s="4">
        <v>0</v>
      </c>
      <c r="BG171" s="4">
        <v>0</v>
      </c>
      <c r="BH171" s="4">
        <v>0</v>
      </c>
      <c r="BI171" s="4">
        <v>0</v>
      </c>
      <c r="BJ171" s="4">
        <v>0</v>
      </c>
      <c r="BK171" s="4">
        <v>0</v>
      </c>
      <c r="BL171" s="4">
        <v>0</v>
      </c>
      <c r="BM171" s="4">
        <v>0</v>
      </c>
      <c r="BN171" s="4">
        <v>0</v>
      </c>
      <c r="BO171" s="4">
        <v>0</v>
      </c>
      <c r="BP171" s="4">
        <v>0</v>
      </c>
      <c r="BQ171" s="4">
        <v>0</v>
      </c>
      <c r="BR171" s="4">
        <v>0</v>
      </c>
      <c r="BS171" s="4">
        <v>0</v>
      </c>
      <c r="BT171" s="4">
        <v>0</v>
      </c>
    </row>
    <row r="172" spans="1:72" s="55" customFormat="1" ht="14.25" customHeight="1" x14ac:dyDescent="0.2">
      <c r="A172" s="43" t="s">
        <v>212</v>
      </c>
      <c r="B172" s="36">
        <f t="shared" si="73"/>
        <v>4</v>
      </c>
      <c r="C172" s="37">
        <f t="shared" si="73"/>
        <v>18268</v>
      </c>
      <c r="D172" s="38">
        <f t="shared" si="66"/>
        <v>43</v>
      </c>
      <c r="E172" s="37">
        <f t="shared" si="59"/>
        <v>2</v>
      </c>
      <c r="F172" s="37">
        <f t="shared" si="59"/>
        <v>18144</v>
      </c>
      <c r="G172" s="166">
        <v>0</v>
      </c>
      <c r="H172" s="167">
        <v>0</v>
      </c>
      <c r="I172" s="166">
        <v>2</v>
      </c>
      <c r="J172" s="167">
        <v>18144</v>
      </c>
      <c r="K172" s="166">
        <v>1</v>
      </c>
      <c r="L172" s="167">
        <v>19</v>
      </c>
      <c r="M172" s="166">
        <v>1</v>
      </c>
      <c r="N172" s="167">
        <v>105</v>
      </c>
      <c r="O172" s="39">
        <f t="shared" si="75"/>
        <v>43</v>
      </c>
      <c r="P172" s="40">
        <f t="shared" si="65"/>
        <v>34</v>
      </c>
      <c r="Q172" s="40">
        <f t="shared" si="79"/>
        <v>0</v>
      </c>
      <c r="R172" s="40">
        <f t="shared" si="79"/>
        <v>34</v>
      </c>
      <c r="S172" s="40">
        <f t="shared" si="79"/>
        <v>4</v>
      </c>
      <c r="T172" s="40">
        <f t="shared" si="79"/>
        <v>5</v>
      </c>
      <c r="U172" s="37">
        <f t="shared" si="76"/>
        <v>0</v>
      </c>
      <c r="V172" s="42">
        <v>0</v>
      </c>
      <c r="W172" s="162">
        <v>0</v>
      </c>
      <c r="X172" s="42">
        <v>0</v>
      </c>
      <c r="Y172" s="162">
        <v>0</v>
      </c>
      <c r="Z172" s="41">
        <f t="shared" si="80"/>
        <v>29</v>
      </c>
      <c r="AA172" s="162">
        <v>0</v>
      </c>
      <c r="AB172" s="42">
        <v>29</v>
      </c>
      <c r="AC172" s="162">
        <v>0</v>
      </c>
      <c r="AD172" s="42">
        <v>0</v>
      </c>
      <c r="AE172" s="37">
        <f t="shared" si="77"/>
        <v>4</v>
      </c>
      <c r="AF172" s="42">
        <v>0</v>
      </c>
      <c r="AG172" s="162">
        <v>0</v>
      </c>
      <c r="AH172" s="42">
        <v>4</v>
      </c>
      <c r="AI172" s="162">
        <v>0</v>
      </c>
      <c r="AJ172" s="41">
        <f t="shared" si="78"/>
        <v>10</v>
      </c>
      <c r="AK172" s="162">
        <v>0</v>
      </c>
      <c r="AL172" s="42">
        <v>5</v>
      </c>
      <c r="AM172" s="162">
        <v>0</v>
      </c>
      <c r="AN172" s="163">
        <v>5</v>
      </c>
      <c r="AO172" s="55">
        <v>0</v>
      </c>
      <c r="AP172" s="55">
        <v>0</v>
      </c>
      <c r="AQ172" s="55">
        <v>0</v>
      </c>
      <c r="AR172" s="55">
        <v>0</v>
      </c>
      <c r="AS172" s="55">
        <v>0</v>
      </c>
      <c r="AT172" s="55">
        <v>0</v>
      </c>
      <c r="AU172" s="55">
        <v>0</v>
      </c>
      <c r="AV172" s="55">
        <v>0</v>
      </c>
      <c r="AW172" s="55">
        <v>0</v>
      </c>
      <c r="AX172" s="55">
        <v>0</v>
      </c>
      <c r="AY172" s="55">
        <v>0</v>
      </c>
      <c r="AZ172" s="55">
        <v>0</v>
      </c>
      <c r="BA172" s="55">
        <v>0</v>
      </c>
      <c r="BB172" s="55">
        <v>0</v>
      </c>
      <c r="BC172" s="55">
        <v>0</v>
      </c>
      <c r="BD172" s="55">
        <v>0</v>
      </c>
      <c r="BE172" s="55">
        <v>0</v>
      </c>
      <c r="BF172" s="55">
        <v>0</v>
      </c>
      <c r="BG172" s="55">
        <v>0</v>
      </c>
      <c r="BH172" s="55">
        <v>0</v>
      </c>
      <c r="BI172" s="55">
        <v>0</v>
      </c>
      <c r="BJ172" s="55">
        <v>0</v>
      </c>
      <c r="BK172" s="55">
        <v>0</v>
      </c>
      <c r="BL172" s="55">
        <v>0</v>
      </c>
      <c r="BM172" s="55">
        <v>0</v>
      </c>
      <c r="BN172" s="55">
        <v>0</v>
      </c>
      <c r="BO172" s="55">
        <v>0</v>
      </c>
      <c r="BP172" s="55">
        <v>0</v>
      </c>
      <c r="BQ172" s="55">
        <v>0</v>
      </c>
      <c r="BR172" s="55">
        <v>0</v>
      </c>
      <c r="BS172" s="55">
        <v>0</v>
      </c>
      <c r="BT172" s="55">
        <v>0</v>
      </c>
    </row>
    <row r="173" spans="1:72" ht="14.25" customHeight="1" x14ac:dyDescent="0.2">
      <c r="A173" s="43" t="s">
        <v>412</v>
      </c>
      <c r="B173" s="36">
        <f t="shared" si="73"/>
        <v>16</v>
      </c>
      <c r="C173" s="37">
        <f t="shared" si="73"/>
        <v>1549</v>
      </c>
      <c r="D173" s="38">
        <f t="shared" si="66"/>
        <v>31</v>
      </c>
      <c r="E173" s="37">
        <f>G173+I173</f>
        <v>11</v>
      </c>
      <c r="F173" s="37">
        <f>H173+J173</f>
        <v>1521</v>
      </c>
      <c r="G173" s="166">
        <v>1</v>
      </c>
      <c r="H173" s="167">
        <v>1</v>
      </c>
      <c r="I173" s="166">
        <v>10</v>
      </c>
      <c r="J173" s="167">
        <v>1520</v>
      </c>
      <c r="K173" s="166">
        <v>0</v>
      </c>
      <c r="L173" s="167">
        <v>0</v>
      </c>
      <c r="M173" s="166">
        <v>5</v>
      </c>
      <c r="N173" s="167">
        <v>28</v>
      </c>
      <c r="O173" s="39">
        <f t="shared" si="75"/>
        <v>31</v>
      </c>
      <c r="P173" s="40">
        <f t="shared" si="65"/>
        <v>24</v>
      </c>
      <c r="Q173" s="40">
        <f t="shared" si="79"/>
        <v>9</v>
      </c>
      <c r="R173" s="40">
        <f t="shared" si="79"/>
        <v>15</v>
      </c>
      <c r="S173" s="40">
        <f t="shared" si="79"/>
        <v>5</v>
      </c>
      <c r="T173" s="40">
        <f t="shared" si="79"/>
        <v>2</v>
      </c>
      <c r="U173" s="37">
        <f t="shared" si="76"/>
        <v>0</v>
      </c>
      <c r="V173" s="42">
        <v>0</v>
      </c>
      <c r="W173" s="162">
        <v>0</v>
      </c>
      <c r="X173" s="42">
        <v>0</v>
      </c>
      <c r="Y173" s="162">
        <v>0</v>
      </c>
      <c r="Z173" s="41">
        <f t="shared" si="80"/>
        <v>20</v>
      </c>
      <c r="AA173" s="162">
        <v>0</v>
      </c>
      <c r="AB173" s="42">
        <v>15</v>
      </c>
      <c r="AC173" s="162">
        <v>5</v>
      </c>
      <c r="AD173" s="42">
        <v>0</v>
      </c>
      <c r="AE173" s="37">
        <f t="shared" si="77"/>
        <v>0</v>
      </c>
      <c r="AF173" s="42">
        <v>0</v>
      </c>
      <c r="AG173" s="162">
        <v>0</v>
      </c>
      <c r="AH173" s="42">
        <v>0</v>
      </c>
      <c r="AI173" s="162">
        <v>0</v>
      </c>
      <c r="AJ173" s="41">
        <f t="shared" si="78"/>
        <v>11</v>
      </c>
      <c r="AK173" s="162">
        <v>9</v>
      </c>
      <c r="AL173" s="42">
        <v>0</v>
      </c>
      <c r="AM173" s="162">
        <v>0</v>
      </c>
      <c r="AN173" s="163">
        <v>2</v>
      </c>
      <c r="AO173" s="4">
        <v>0</v>
      </c>
      <c r="AP173" s="4">
        <v>0</v>
      </c>
      <c r="AQ173" s="4">
        <v>0</v>
      </c>
      <c r="AR173" s="4">
        <v>0</v>
      </c>
      <c r="AS173" s="4">
        <v>0</v>
      </c>
      <c r="AT173" s="4">
        <v>0</v>
      </c>
      <c r="AU173" s="4">
        <v>0</v>
      </c>
      <c r="AV173" s="4">
        <v>0</v>
      </c>
      <c r="AW173" s="4">
        <v>0</v>
      </c>
      <c r="AX173" s="4">
        <v>0</v>
      </c>
      <c r="AY173" s="4">
        <v>0</v>
      </c>
      <c r="AZ173" s="4">
        <v>0</v>
      </c>
      <c r="BA173" s="4">
        <v>0</v>
      </c>
      <c r="BB173" s="4">
        <v>0</v>
      </c>
      <c r="BC173" s="4">
        <v>0</v>
      </c>
      <c r="BD173" s="4">
        <v>0</v>
      </c>
      <c r="BE173" s="4">
        <v>0</v>
      </c>
      <c r="BF173" s="4">
        <v>0</v>
      </c>
      <c r="BG173" s="4">
        <v>0</v>
      </c>
      <c r="BH173" s="4">
        <v>0</v>
      </c>
      <c r="BI173" s="4">
        <v>0</v>
      </c>
      <c r="BJ173" s="4">
        <v>0</v>
      </c>
      <c r="BK173" s="4">
        <v>0</v>
      </c>
      <c r="BL173" s="4">
        <v>0</v>
      </c>
      <c r="BM173" s="4">
        <v>0</v>
      </c>
      <c r="BN173" s="4">
        <v>0</v>
      </c>
      <c r="BO173" s="4">
        <v>0</v>
      </c>
      <c r="BP173" s="4">
        <v>0</v>
      </c>
      <c r="BQ173" s="4">
        <v>0</v>
      </c>
      <c r="BR173" s="4">
        <v>0</v>
      </c>
      <c r="BS173" s="4">
        <v>0</v>
      </c>
      <c r="BT173" s="4">
        <v>0</v>
      </c>
    </row>
    <row r="174" spans="1:72" ht="14.25" customHeight="1" x14ac:dyDescent="0.2">
      <c r="A174" s="36" t="s">
        <v>210</v>
      </c>
      <c r="B174" s="36">
        <f>E174+K174+M174</f>
        <v>13</v>
      </c>
      <c r="C174" s="37">
        <f>F174+L174+N174</f>
        <v>5012</v>
      </c>
      <c r="D174" s="38">
        <f>O174</f>
        <v>42</v>
      </c>
      <c r="E174" s="37">
        <f>G174+I174</f>
        <v>9</v>
      </c>
      <c r="F174" s="37">
        <f>H174+J174</f>
        <v>4990</v>
      </c>
      <c r="G174" s="166">
        <v>2</v>
      </c>
      <c r="H174" s="167">
        <v>9</v>
      </c>
      <c r="I174" s="166">
        <v>7</v>
      </c>
      <c r="J174" s="167">
        <v>4981</v>
      </c>
      <c r="K174" s="166">
        <v>0</v>
      </c>
      <c r="L174" s="167">
        <v>0</v>
      </c>
      <c r="M174" s="166">
        <v>4</v>
      </c>
      <c r="N174" s="167">
        <v>22</v>
      </c>
      <c r="O174" s="39">
        <f>U174+Z174+AE174+AJ174</f>
        <v>42</v>
      </c>
      <c r="P174" s="40">
        <f>SUM(Q174:R174)</f>
        <v>36</v>
      </c>
      <c r="Q174" s="40">
        <f>V174+AA174+AF174+AK174</f>
        <v>3</v>
      </c>
      <c r="R174" s="40">
        <f>W174+AB174+AG174+AL174</f>
        <v>33</v>
      </c>
      <c r="S174" s="40">
        <f>X174+AC174+AH174+AM174</f>
        <v>5</v>
      </c>
      <c r="T174" s="40">
        <f>Y174+AD174+AI174+AN174</f>
        <v>1</v>
      </c>
      <c r="U174" s="37">
        <f>SUM(V174:Y174)</f>
        <v>3</v>
      </c>
      <c r="V174" s="42">
        <v>3</v>
      </c>
      <c r="W174" s="162">
        <v>0</v>
      </c>
      <c r="X174" s="42">
        <v>0</v>
      </c>
      <c r="Y174" s="162">
        <v>0</v>
      </c>
      <c r="Z174" s="41">
        <f>SUM(AA174:AD174)</f>
        <v>25</v>
      </c>
      <c r="AA174" s="162">
        <v>0</v>
      </c>
      <c r="AB174" s="42">
        <v>24</v>
      </c>
      <c r="AC174" s="162">
        <v>0</v>
      </c>
      <c r="AD174" s="42">
        <v>1</v>
      </c>
      <c r="AE174" s="37">
        <f>SUM(AF174:AI174)</f>
        <v>0</v>
      </c>
      <c r="AF174" s="42">
        <v>0</v>
      </c>
      <c r="AG174" s="162">
        <v>0</v>
      </c>
      <c r="AH174" s="42">
        <v>0</v>
      </c>
      <c r="AI174" s="162">
        <v>0</v>
      </c>
      <c r="AJ174" s="41">
        <f>SUM(AK174:AN174)</f>
        <v>14</v>
      </c>
      <c r="AK174" s="162">
        <v>0</v>
      </c>
      <c r="AL174" s="42">
        <v>9</v>
      </c>
      <c r="AM174" s="162">
        <v>5</v>
      </c>
      <c r="AN174" s="163">
        <v>0</v>
      </c>
      <c r="AO174" s="4">
        <v>0</v>
      </c>
      <c r="AP174" s="4">
        <v>0</v>
      </c>
      <c r="AQ174" s="4">
        <v>0</v>
      </c>
      <c r="AR174" s="4">
        <v>0</v>
      </c>
      <c r="AS174" s="4">
        <v>0</v>
      </c>
      <c r="AT174" s="4">
        <v>0</v>
      </c>
      <c r="AU174" s="4">
        <v>0</v>
      </c>
      <c r="AV174" s="4">
        <v>0</v>
      </c>
      <c r="AW174" s="4">
        <v>0</v>
      </c>
      <c r="AX174" s="4">
        <v>0</v>
      </c>
      <c r="AY174" s="4">
        <v>0</v>
      </c>
      <c r="AZ174" s="4">
        <v>0</v>
      </c>
      <c r="BA174" s="4">
        <v>0</v>
      </c>
      <c r="BB174" s="4">
        <v>0</v>
      </c>
      <c r="BC174" s="4">
        <v>0</v>
      </c>
      <c r="BD174" s="4">
        <v>0</v>
      </c>
      <c r="BE174" s="4">
        <v>0</v>
      </c>
      <c r="BF174" s="4">
        <v>0</v>
      </c>
      <c r="BG174" s="4">
        <v>0</v>
      </c>
      <c r="BH174" s="4">
        <v>0</v>
      </c>
      <c r="BI174" s="4">
        <v>0</v>
      </c>
      <c r="BJ174" s="4">
        <v>0</v>
      </c>
      <c r="BK174" s="4">
        <v>0</v>
      </c>
      <c r="BL174" s="4">
        <v>0</v>
      </c>
      <c r="BM174" s="4">
        <v>0</v>
      </c>
      <c r="BN174" s="4">
        <v>0</v>
      </c>
      <c r="BO174" s="4">
        <v>0</v>
      </c>
      <c r="BP174" s="4">
        <v>0</v>
      </c>
      <c r="BQ174" s="4">
        <v>0</v>
      </c>
      <c r="BR174" s="4">
        <v>0</v>
      </c>
      <c r="BS174" s="4">
        <v>0</v>
      </c>
      <c r="BT174" s="4">
        <v>0</v>
      </c>
    </row>
    <row r="175" spans="1:72" ht="14.25" customHeight="1" x14ac:dyDescent="0.2">
      <c r="A175" s="43" t="s">
        <v>413</v>
      </c>
      <c r="B175" s="36">
        <f t="shared" si="73"/>
        <v>15</v>
      </c>
      <c r="C175" s="37">
        <f t="shared" si="73"/>
        <v>184</v>
      </c>
      <c r="D175" s="38">
        <f t="shared" si="66"/>
        <v>33</v>
      </c>
      <c r="E175" s="37">
        <f t="shared" si="59"/>
        <v>12</v>
      </c>
      <c r="F175" s="37">
        <f t="shared" si="59"/>
        <v>155</v>
      </c>
      <c r="G175" s="166">
        <v>5</v>
      </c>
      <c r="H175" s="167">
        <v>104</v>
      </c>
      <c r="I175" s="166">
        <v>7</v>
      </c>
      <c r="J175" s="167">
        <v>51</v>
      </c>
      <c r="K175" s="166">
        <v>2</v>
      </c>
      <c r="L175" s="167">
        <v>10</v>
      </c>
      <c r="M175" s="166">
        <v>1</v>
      </c>
      <c r="N175" s="167">
        <v>19</v>
      </c>
      <c r="O175" s="39">
        <f t="shared" si="75"/>
        <v>33</v>
      </c>
      <c r="P175" s="40">
        <f t="shared" si="65"/>
        <v>29</v>
      </c>
      <c r="Q175" s="40">
        <f t="shared" si="79"/>
        <v>10</v>
      </c>
      <c r="R175" s="40">
        <f t="shared" si="79"/>
        <v>19</v>
      </c>
      <c r="S175" s="40">
        <f t="shared" si="79"/>
        <v>3</v>
      </c>
      <c r="T175" s="40">
        <f t="shared" si="79"/>
        <v>1</v>
      </c>
      <c r="U175" s="37">
        <f t="shared" si="76"/>
        <v>14</v>
      </c>
      <c r="V175" s="42">
        <v>10</v>
      </c>
      <c r="W175" s="162">
        <v>3</v>
      </c>
      <c r="X175" s="42">
        <v>1</v>
      </c>
      <c r="Y175" s="162">
        <v>0</v>
      </c>
      <c r="Z175" s="41">
        <f t="shared" si="80"/>
        <v>11</v>
      </c>
      <c r="AA175" s="162">
        <v>0</v>
      </c>
      <c r="AB175" s="42">
        <v>11</v>
      </c>
      <c r="AC175" s="162">
        <v>0</v>
      </c>
      <c r="AD175" s="42">
        <v>0</v>
      </c>
      <c r="AE175" s="37">
        <f t="shared" si="77"/>
        <v>2</v>
      </c>
      <c r="AF175" s="42">
        <v>0</v>
      </c>
      <c r="AG175" s="162">
        <v>0</v>
      </c>
      <c r="AH175" s="42">
        <v>2</v>
      </c>
      <c r="AI175" s="162">
        <v>0</v>
      </c>
      <c r="AJ175" s="41">
        <f t="shared" si="78"/>
        <v>6</v>
      </c>
      <c r="AK175" s="162">
        <v>0</v>
      </c>
      <c r="AL175" s="42">
        <v>5</v>
      </c>
      <c r="AM175" s="162">
        <v>0</v>
      </c>
      <c r="AN175" s="163">
        <v>1</v>
      </c>
      <c r="AO175" s="4">
        <v>0</v>
      </c>
      <c r="AP175" s="4">
        <v>0</v>
      </c>
      <c r="AQ175" s="4">
        <v>0</v>
      </c>
      <c r="AR175" s="4">
        <v>0</v>
      </c>
      <c r="AS175" s="4">
        <v>0</v>
      </c>
      <c r="AT175" s="4">
        <v>0</v>
      </c>
      <c r="AU175" s="4">
        <v>0</v>
      </c>
      <c r="AV175" s="4">
        <v>0</v>
      </c>
      <c r="AW175" s="4">
        <v>0</v>
      </c>
      <c r="AX175" s="4">
        <v>0</v>
      </c>
      <c r="AY175" s="4">
        <v>0</v>
      </c>
      <c r="AZ175" s="4">
        <v>0</v>
      </c>
      <c r="BA175" s="4">
        <v>0</v>
      </c>
      <c r="BB175" s="4">
        <v>0</v>
      </c>
      <c r="BC175" s="4">
        <v>0</v>
      </c>
      <c r="BD175" s="4">
        <v>0</v>
      </c>
      <c r="BE175" s="4">
        <v>0</v>
      </c>
      <c r="BF175" s="4">
        <v>0</v>
      </c>
      <c r="BG175" s="4">
        <v>0</v>
      </c>
      <c r="BH175" s="4">
        <v>0</v>
      </c>
      <c r="BI175" s="4">
        <v>0</v>
      </c>
      <c r="BJ175" s="4">
        <v>0</v>
      </c>
      <c r="BK175" s="4">
        <v>0</v>
      </c>
      <c r="BL175" s="4">
        <v>0</v>
      </c>
      <c r="BM175" s="4">
        <v>0</v>
      </c>
      <c r="BN175" s="4">
        <v>0</v>
      </c>
      <c r="BO175" s="4">
        <v>0</v>
      </c>
      <c r="BP175" s="4">
        <v>0</v>
      </c>
      <c r="BQ175" s="4">
        <v>0</v>
      </c>
      <c r="BR175" s="4">
        <v>0</v>
      </c>
      <c r="BS175" s="4">
        <v>0</v>
      </c>
      <c r="BT175" s="4">
        <v>0</v>
      </c>
    </row>
    <row r="176" spans="1:72" ht="14.25" customHeight="1" x14ac:dyDescent="0.2">
      <c r="A176" s="43" t="s">
        <v>209</v>
      </c>
      <c r="B176" s="36">
        <f t="shared" si="73"/>
        <v>7</v>
      </c>
      <c r="C176" s="37">
        <f t="shared" si="73"/>
        <v>27</v>
      </c>
      <c r="D176" s="38">
        <f t="shared" si="66"/>
        <v>7</v>
      </c>
      <c r="E176" s="37">
        <f t="shared" si="59"/>
        <v>6</v>
      </c>
      <c r="F176" s="37">
        <f t="shared" si="59"/>
        <v>26</v>
      </c>
      <c r="G176" s="166">
        <v>1</v>
      </c>
      <c r="H176" s="167">
        <v>10</v>
      </c>
      <c r="I176" s="166">
        <v>5</v>
      </c>
      <c r="J176" s="167">
        <v>16</v>
      </c>
      <c r="K176" s="166">
        <v>1</v>
      </c>
      <c r="L176" s="167">
        <v>1</v>
      </c>
      <c r="M176" s="166">
        <v>0</v>
      </c>
      <c r="N176" s="167">
        <v>0</v>
      </c>
      <c r="O176" s="39">
        <f t="shared" si="75"/>
        <v>7</v>
      </c>
      <c r="P176" s="40">
        <f t="shared" si="65"/>
        <v>5</v>
      </c>
      <c r="Q176" s="40">
        <f t="shared" si="79"/>
        <v>0</v>
      </c>
      <c r="R176" s="40">
        <f t="shared" si="79"/>
        <v>5</v>
      </c>
      <c r="S176" s="40">
        <f t="shared" si="79"/>
        <v>2</v>
      </c>
      <c r="T176" s="40">
        <f t="shared" si="79"/>
        <v>0</v>
      </c>
      <c r="U176" s="37">
        <f t="shared" si="76"/>
        <v>0</v>
      </c>
      <c r="V176" s="42">
        <v>0</v>
      </c>
      <c r="W176" s="162">
        <v>0</v>
      </c>
      <c r="X176" s="42">
        <v>0</v>
      </c>
      <c r="Y176" s="162">
        <v>0</v>
      </c>
      <c r="Z176" s="41">
        <f t="shared" si="80"/>
        <v>5</v>
      </c>
      <c r="AA176" s="162">
        <v>0</v>
      </c>
      <c r="AB176" s="42">
        <v>5</v>
      </c>
      <c r="AC176" s="162">
        <v>0</v>
      </c>
      <c r="AD176" s="42">
        <v>0</v>
      </c>
      <c r="AE176" s="37">
        <f t="shared" si="77"/>
        <v>2</v>
      </c>
      <c r="AF176" s="42">
        <v>0</v>
      </c>
      <c r="AG176" s="162">
        <v>0</v>
      </c>
      <c r="AH176" s="42">
        <v>2</v>
      </c>
      <c r="AI176" s="162">
        <v>0</v>
      </c>
      <c r="AJ176" s="41">
        <f t="shared" si="78"/>
        <v>0</v>
      </c>
      <c r="AK176" s="162">
        <v>0</v>
      </c>
      <c r="AL176" s="42">
        <v>0</v>
      </c>
      <c r="AM176" s="162">
        <v>0</v>
      </c>
      <c r="AN176" s="163">
        <v>0</v>
      </c>
      <c r="AO176" s="4">
        <v>0</v>
      </c>
      <c r="AP176" s="4">
        <v>0</v>
      </c>
      <c r="AQ176" s="4">
        <v>0</v>
      </c>
      <c r="AR176" s="4">
        <v>0</v>
      </c>
      <c r="AS176" s="4">
        <v>0</v>
      </c>
      <c r="AT176" s="4">
        <v>0</v>
      </c>
      <c r="AU176" s="4">
        <v>0</v>
      </c>
      <c r="AV176" s="4">
        <v>0</v>
      </c>
      <c r="AW176" s="4">
        <v>0</v>
      </c>
      <c r="AX176" s="4">
        <v>0</v>
      </c>
      <c r="AY176" s="4">
        <v>0</v>
      </c>
      <c r="AZ176" s="4">
        <v>0</v>
      </c>
      <c r="BA176" s="4">
        <v>0</v>
      </c>
      <c r="BB176" s="4">
        <v>0</v>
      </c>
      <c r="BC176" s="4">
        <v>0</v>
      </c>
      <c r="BD176" s="4">
        <v>0</v>
      </c>
      <c r="BE176" s="4">
        <v>0</v>
      </c>
      <c r="BF176" s="4">
        <v>0</v>
      </c>
      <c r="BG176" s="4">
        <v>0</v>
      </c>
      <c r="BH176" s="4">
        <v>0</v>
      </c>
      <c r="BI176" s="4">
        <v>0</v>
      </c>
      <c r="BJ176" s="4">
        <v>0</v>
      </c>
      <c r="BK176" s="4">
        <v>0</v>
      </c>
      <c r="BL176" s="4">
        <v>0</v>
      </c>
      <c r="BM176" s="4">
        <v>0</v>
      </c>
      <c r="BN176" s="4">
        <v>0</v>
      </c>
      <c r="BO176" s="4">
        <v>0</v>
      </c>
      <c r="BP176" s="4">
        <v>0</v>
      </c>
      <c r="BQ176" s="4">
        <v>0</v>
      </c>
      <c r="BR176" s="4">
        <v>0</v>
      </c>
      <c r="BS176" s="4">
        <v>0</v>
      </c>
      <c r="BT176" s="4">
        <v>0</v>
      </c>
    </row>
    <row r="177" spans="1:72" ht="14.25" customHeight="1" x14ac:dyDescent="0.2">
      <c r="A177" s="16" t="s">
        <v>18</v>
      </c>
      <c r="B177" s="44">
        <f t="shared" si="73"/>
        <v>6</v>
      </c>
      <c r="C177" s="45">
        <f t="shared" si="73"/>
        <v>10194</v>
      </c>
      <c r="D177" s="46">
        <f t="shared" si="66"/>
        <v>25</v>
      </c>
      <c r="E177" s="45">
        <f t="shared" si="59"/>
        <v>5</v>
      </c>
      <c r="F177" s="45">
        <f t="shared" si="59"/>
        <v>10192</v>
      </c>
      <c r="G177" s="168">
        <v>0</v>
      </c>
      <c r="H177" s="169">
        <v>0</v>
      </c>
      <c r="I177" s="168">
        <v>5</v>
      </c>
      <c r="J177" s="169">
        <v>10192</v>
      </c>
      <c r="K177" s="168">
        <v>0</v>
      </c>
      <c r="L177" s="169">
        <v>0</v>
      </c>
      <c r="M177" s="168">
        <v>1</v>
      </c>
      <c r="N177" s="169">
        <v>2</v>
      </c>
      <c r="O177" s="47">
        <f t="shared" si="75"/>
        <v>25</v>
      </c>
      <c r="P177" s="48">
        <f t="shared" si="65"/>
        <v>25</v>
      </c>
      <c r="Q177" s="48">
        <f t="shared" si="79"/>
        <v>2</v>
      </c>
      <c r="R177" s="48">
        <f t="shared" si="79"/>
        <v>23</v>
      </c>
      <c r="S177" s="48">
        <f t="shared" si="79"/>
        <v>0</v>
      </c>
      <c r="T177" s="48">
        <f t="shared" si="79"/>
        <v>0</v>
      </c>
      <c r="U177" s="45">
        <f t="shared" si="76"/>
        <v>0</v>
      </c>
      <c r="V177" s="164">
        <v>0</v>
      </c>
      <c r="W177" s="165">
        <v>0</v>
      </c>
      <c r="X177" s="164">
        <v>0</v>
      </c>
      <c r="Y177" s="165">
        <v>0</v>
      </c>
      <c r="Z177" s="49">
        <f t="shared" si="80"/>
        <v>22</v>
      </c>
      <c r="AA177" s="165">
        <v>2</v>
      </c>
      <c r="AB177" s="164">
        <v>20</v>
      </c>
      <c r="AC177" s="165">
        <v>0</v>
      </c>
      <c r="AD177" s="164">
        <v>0</v>
      </c>
      <c r="AE177" s="45">
        <f t="shared" si="77"/>
        <v>0</v>
      </c>
      <c r="AF177" s="164">
        <v>0</v>
      </c>
      <c r="AG177" s="165">
        <v>0</v>
      </c>
      <c r="AH177" s="164">
        <v>0</v>
      </c>
      <c r="AI177" s="165">
        <v>0</v>
      </c>
      <c r="AJ177" s="49">
        <f t="shared" si="78"/>
        <v>3</v>
      </c>
      <c r="AK177" s="165">
        <v>0</v>
      </c>
      <c r="AL177" s="164">
        <v>3</v>
      </c>
      <c r="AM177" s="165">
        <v>0</v>
      </c>
      <c r="AN177" s="170">
        <v>0</v>
      </c>
      <c r="AO177" s="4">
        <v>0</v>
      </c>
      <c r="AP177" s="4">
        <v>0</v>
      </c>
      <c r="AQ177" s="4">
        <v>0</v>
      </c>
      <c r="AR177" s="4">
        <v>0</v>
      </c>
      <c r="AS177" s="4">
        <v>0</v>
      </c>
      <c r="AT177" s="4">
        <v>0</v>
      </c>
      <c r="AU177" s="4">
        <v>0</v>
      </c>
      <c r="AV177" s="4">
        <v>0</v>
      </c>
      <c r="AW177" s="4">
        <v>0</v>
      </c>
      <c r="AX177" s="4">
        <v>0</v>
      </c>
      <c r="AY177" s="4">
        <v>0</v>
      </c>
      <c r="AZ177" s="4">
        <v>0</v>
      </c>
      <c r="BA177" s="4">
        <v>0</v>
      </c>
      <c r="BB177" s="4">
        <v>0</v>
      </c>
      <c r="BC177" s="4">
        <v>0</v>
      </c>
      <c r="BD177" s="4">
        <v>0</v>
      </c>
      <c r="BE177" s="4">
        <v>0</v>
      </c>
      <c r="BF177" s="4">
        <v>0</v>
      </c>
      <c r="BG177" s="4">
        <v>0</v>
      </c>
      <c r="BH177" s="4">
        <v>0</v>
      </c>
      <c r="BI177" s="4">
        <v>0</v>
      </c>
      <c r="BJ177" s="4">
        <v>0</v>
      </c>
      <c r="BK177" s="4">
        <v>0</v>
      </c>
      <c r="BL177" s="4">
        <v>0</v>
      </c>
      <c r="BM177" s="4">
        <v>0</v>
      </c>
      <c r="BN177" s="4">
        <v>0</v>
      </c>
      <c r="BO177" s="4">
        <v>0</v>
      </c>
      <c r="BP177" s="4">
        <v>0</v>
      </c>
      <c r="BQ177" s="4">
        <v>0</v>
      </c>
      <c r="BR177" s="4">
        <v>0</v>
      </c>
      <c r="BS177" s="4">
        <v>0</v>
      </c>
      <c r="BT177" s="4">
        <v>0</v>
      </c>
    </row>
  </sheetData>
  <mergeCells count="40">
    <mergeCell ref="AM4:AM5"/>
    <mergeCell ref="AN4:AN5"/>
    <mergeCell ref="AG4:AG5"/>
    <mergeCell ref="AH4:AH5"/>
    <mergeCell ref="AI4:AI5"/>
    <mergeCell ref="AJ4:AJ5"/>
    <mergeCell ref="AK4:AK5"/>
    <mergeCell ref="AL4:AL5"/>
    <mergeCell ref="I4:J5"/>
    <mergeCell ref="P4:R4"/>
    <mergeCell ref="S4:S5"/>
    <mergeCell ref="T4:T5"/>
    <mergeCell ref="AF4:AF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2:A5"/>
    <mergeCell ref="B2:D5"/>
    <mergeCell ref="E2:N2"/>
    <mergeCell ref="O2:R2"/>
    <mergeCell ref="S2:AN2"/>
    <mergeCell ref="E3:J3"/>
    <mergeCell ref="K3:L5"/>
    <mergeCell ref="M3:N5"/>
    <mergeCell ref="O3:O5"/>
    <mergeCell ref="P3:T3"/>
    <mergeCell ref="U3:Y3"/>
    <mergeCell ref="Z3:AD3"/>
    <mergeCell ref="AE3:AI3"/>
    <mergeCell ref="AJ3:AN3"/>
    <mergeCell ref="E4:F5"/>
    <mergeCell ref="G4:H5"/>
  </mergeCells>
  <phoneticPr fontId="1"/>
  <pageMargins left="0.70866141732283472" right="0.70866141732283472" top="0.74803149606299213" bottom="0.74803149606299213" header="0.31496062992125984" footer="0.31496062992125984"/>
  <pageSetup paperSize="9" scale="75" firstPageNumber="24" pageOrder="overThenDown" orientation="portrait" useFirstPageNumber="1" r:id="rId1"/>
  <headerFooter scaleWithDoc="0" alignWithMargins="0"/>
  <rowBreaks count="3" manualBreakCount="3">
    <brk id="58" min="2" max="39" man="1"/>
    <brk id="109" min="2" max="39" man="1"/>
    <brk id="155" min="2" max="39" man="1"/>
  </rowBreaks>
  <colBreaks count="1" manualBreakCount="1">
    <brk id="18" max="1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2"/>
  <sheetViews>
    <sheetView showGridLines="0" tabSelected="1" view="pageBreakPreview" zoomScale="85" zoomScaleNormal="100" zoomScaleSheetLayoutView="85" workbookViewId="0">
      <selection activeCell="D38" sqref="D38:E38"/>
    </sheetView>
  </sheetViews>
  <sheetFormatPr defaultColWidth="10.08984375" defaultRowHeight="21" customHeight="1" x14ac:dyDescent="0.2"/>
  <cols>
    <col min="1" max="1" width="15.36328125" style="174" customWidth="1"/>
    <col min="2" max="2" width="12" style="174" customWidth="1"/>
    <col min="3" max="3" width="14.453125" style="174" customWidth="1"/>
    <col min="4" max="4" width="9" style="174" customWidth="1"/>
    <col min="5" max="5" width="12.453125" style="174" customWidth="1"/>
    <col min="6" max="6" width="14.6328125" style="174" customWidth="1"/>
    <col min="7" max="7" width="9" style="174" customWidth="1"/>
    <col min="8" max="8" width="9.81640625" style="174" customWidth="1"/>
    <col min="9" max="9" width="9" style="174" customWidth="1"/>
    <col min="10" max="10" width="10" style="174" customWidth="1"/>
    <col min="11" max="16384" width="10.08984375" style="174"/>
  </cols>
  <sheetData>
    <row r="1" spans="1:13" s="579" customFormat="1" ht="47" customHeight="1" x14ac:dyDescent="0.2">
      <c r="A1" s="711" t="s">
        <v>565</v>
      </c>
      <c r="B1" s="711"/>
      <c r="C1" s="711"/>
      <c r="D1" s="711"/>
      <c r="E1" s="711"/>
      <c r="F1" s="711"/>
      <c r="G1" s="711"/>
      <c r="H1" s="711"/>
      <c r="I1" s="711"/>
      <c r="J1" s="711"/>
      <c r="K1" s="581"/>
      <c r="L1" s="581"/>
      <c r="M1" s="581"/>
    </row>
    <row r="2" spans="1:13" s="579" customFormat="1" ht="21" customHeight="1" x14ac:dyDescent="0.2">
      <c r="C2" s="580"/>
      <c r="D2" s="580"/>
      <c r="E2" s="580"/>
      <c r="F2" s="580"/>
    </row>
    <row r="3" spans="1:13" ht="21" customHeight="1" x14ac:dyDescent="0.2">
      <c r="A3" s="128" t="s">
        <v>66</v>
      </c>
    </row>
    <row r="4" spans="1:13" ht="25.5" customHeight="1" x14ac:dyDescent="0.2">
      <c r="A4" s="129" t="s">
        <v>67</v>
      </c>
      <c r="B4" s="588" t="s">
        <v>68</v>
      </c>
      <c r="C4" s="588"/>
      <c r="D4" s="588"/>
      <c r="E4" s="589" t="s">
        <v>69</v>
      </c>
      <c r="F4" s="588"/>
      <c r="G4" s="590"/>
      <c r="H4" s="588" t="s">
        <v>70</v>
      </c>
      <c r="I4" s="588"/>
      <c r="J4" s="590"/>
    </row>
    <row r="5" spans="1:13" ht="12" customHeight="1" x14ac:dyDescent="0.2">
      <c r="A5" s="591" t="s">
        <v>71</v>
      </c>
      <c r="B5" s="130" t="s">
        <v>63</v>
      </c>
      <c r="C5" s="131" t="s">
        <v>72</v>
      </c>
      <c r="D5" s="132" t="s">
        <v>56</v>
      </c>
      <c r="E5" s="130" t="s">
        <v>63</v>
      </c>
      <c r="F5" s="131" t="s">
        <v>72</v>
      </c>
      <c r="G5" s="132" t="s">
        <v>56</v>
      </c>
      <c r="H5" s="133" t="s">
        <v>496</v>
      </c>
      <c r="I5" s="134" t="s">
        <v>495</v>
      </c>
      <c r="J5" s="132" t="s">
        <v>495</v>
      </c>
    </row>
    <row r="6" spans="1:13" ht="13.5" customHeight="1" x14ac:dyDescent="0.2">
      <c r="A6" s="591"/>
      <c r="B6" s="680">
        <f>SUM(B8:B13)</f>
        <v>1545</v>
      </c>
      <c r="C6" s="681">
        <f>SUM(C8:C13)</f>
        <v>1120834</v>
      </c>
      <c r="D6" s="263">
        <f>SUM(D8:D11,D12)</f>
        <v>6105</v>
      </c>
      <c r="E6" s="680">
        <f>SUM(E8:E13)</f>
        <v>1534</v>
      </c>
      <c r="F6" s="681">
        <f>SUM(F8:F13)</f>
        <v>889273</v>
      </c>
      <c r="G6" s="263">
        <f>SUM(G8:G11,G12)</f>
        <v>5505</v>
      </c>
      <c r="H6" s="682">
        <f>B6/E6*100</f>
        <v>100.71707953063884</v>
      </c>
      <c r="I6" s="682">
        <f>C6/F6*100</f>
        <v>126.03936024145565</v>
      </c>
      <c r="J6" s="264">
        <f>D6/G6*100</f>
        <v>110.89918256130791</v>
      </c>
      <c r="K6" s="265"/>
    </row>
    <row r="7" spans="1:13" ht="18.75" customHeight="1" x14ac:dyDescent="0.2">
      <c r="A7" s="591"/>
      <c r="B7" s="680"/>
      <c r="C7" s="681"/>
      <c r="D7" s="266">
        <f>SUM(D8:D11,D13)</f>
        <v>6113</v>
      </c>
      <c r="E7" s="680"/>
      <c r="F7" s="681"/>
      <c r="G7" s="266">
        <f>SUM(G8:G11,G13)</f>
        <v>5517</v>
      </c>
      <c r="H7" s="682"/>
      <c r="I7" s="682"/>
      <c r="J7" s="267">
        <f t="shared" ref="J7:J13" si="0">D7/G7*100</f>
        <v>110.80297263005257</v>
      </c>
      <c r="K7" s="265"/>
    </row>
    <row r="8" spans="1:13" ht="42" customHeight="1" x14ac:dyDescent="0.2">
      <c r="A8" s="186" t="s">
        <v>35</v>
      </c>
      <c r="B8" s="268">
        <v>472</v>
      </c>
      <c r="C8" s="269">
        <v>57969</v>
      </c>
      <c r="D8" s="270">
        <v>1384</v>
      </c>
      <c r="E8" s="268">
        <v>455</v>
      </c>
      <c r="F8" s="269">
        <v>141543</v>
      </c>
      <c r="G8" s="270">
        <v>1252</v>
      </c>
      <c r="H8" s="271">
        <f t="shared" ref="H8:I11" si="1">B8/E8*100</f>
        <v>103.73626373626375</v>
      </c>
      <c r="I8" s="272">
        <f t="shared" si="1"/>
        <v>40.95504546321613</v>
      </c>
      <c r="J8" s="264">
        <f t="shared" si="0"/>
        <v>110.54313099041534</v>
      </c>
      <c r="K8" s="265"/>
    </row>
    <row r="9" spans="1:13" ht="32.25" customHeight="1" x14ac:dyDescent="0.2">
      <c r="A9" s="186" t="s">
        <v>73</v>
      </c>
      <c r="B9" s="268">
        <v>629</v>
      </c>
      <c r="C9" s="273">
        <v>558832</v>
      </c>
      <c r="D9" s="270">
        <v>2176</v>
      </c>
      <c r="E9" s="268">
        <v>643</v>
      </c>
      <c r="F9" s="273">
        <v>374864</v>
      </c>
      <c r="G9" s="270">
        <v>2135</v>
      </c>
      <c r="H9" s="271">
        <f t="shared" si="1"/>
        <v>97.822706065318826</v>
      </c>
      <c r="I9" s="272">
        <f t="shared" si="1"/>
        <v>149.0759315378377</v>
      </c>
      <c r="J9" s="264">
        <f t="shared" si="0"/>
        <v>101.92037470725997</v>
      </c>
      <c r="K9" s="265"/>
    </row>
    <row r="10" spans="1:13" ht="27" customHeight="1" x14ac:dyDescent="0.2">
      <c r="A10" s="186" t="s">
        <v>58</v>
      </c>
      <c r="B10" s="268">
        <v>231</v>
      </c>
      <c r="C10" s="273">
        <v>494669</v>
      </c>
      <c r="D10" s="274">
        <v>2492</v>
      </c>
      <c r="E10" s="268">
        <v>276</v>
      </c>
      <c r="F10" s="273">
        <v>354139</v>
      </c>
      <c r="G10" s="274">
        <v>2059</v>
      </c>
      <c r="H10" s="271">
        <f t="shared" si="1"/>
        <v>83.695652173913047</v>
      </c>
      <c r="I10" s="272">
        <f t="shared" si="1"/>
        <v>139.68215870039731</v>
      </c>
      <c r="J10" s="264">
        <f t="shared" si="0"/>
        <v>121.02962603205441</v>
      </c>
      <c r="K10" s="265"/>
    </row>
    <row r="11" spans="1:13" ht="27" customHeight="1" x14ac:dyDescent="0.2">
      <c r="A11" s="186" t="s">
        <v>59</v>
      </c>
      <c r="B11" s="268">
        <v>213</v>
      </c>
      <c r="C11" s="273">
        <v>9364</v>
      </c>
      <c r="D11" s="270">
        <v>0</v>
      </c>
      <c r="E11" s="268">
        <v>160</v>
      </c>
      <c r="F11" s="273">
        <v>18727</v>
      </c>
      <c r="G11" s="270">
        <v>0</v>
      </c>
      <c r="H11" s="271">
        <f t="shared" si="1"/>
        <v>133.125</v>
      </c>
      <c r="I11" s="272">
        <f>C11/F11*100</f>
        <v>50.002669941795261</v>
      </c>
      <c r="J11" s="264" t="s">
        <v>568</v>
      </c>
      <c r="K11" s="265"/>
    </row>
    <row r="12" spans="1:13" ht="13.5" customHeight="1" x14ac:dyDescent="0.2">
      <c r="A12" s="603" t="s">
        <v>13</v>
      </c>
      <c r="B12" s="683">
        <v>0</v>
      </c>
      <c r="C12" s="685">
        <v>0</v>
      </c>
      <c r="D12" s="275">
        <v>53</v>
      </c>
      <c r="E12" s="683">
        <v>0</v>
      </c>
      <c r="F12" s="685">
        <v>0</v>
      </c>
      <c r="G12" s="275">
        <v>59</v>
      </c>
      <c r="H12" s="687" t="s">
        <v>568</v>
      </c>
      <c r="I12" s="691" t="s">
        <v>568</v>
      </c>
      <c r="J12" s="264">
        <f t="shared" si="0"/>
        <v>89.830508474576277</v>
      </c>
      <c r="K12" s="265"/>
    </row>
    <row r="13" spans="1:13" ht="13.5" customHeight="1" x14ac:dyDescent="0.2">
      <c r="A13" s="604"/>
      <c r="B13" s="684"/>
      <c r="C13" s="686"/>
      <c r="D13" s="276">
        <v>61</v>
      </c>
      <c r="E13" s="684"/>
      <c r="F13" s="686"/>
      <c r="G13" s="276">
        <v>71</v>
      </c>
      <c r="H13" s="688"/>
      <c r="I13" s="692"/>
      <c r="J13" s="277">
        <f t="shared" si="0"/>
        <v>85.91549295774648</v>
      </c>
      <c r="K13" s="265"/>
    </row>
    <row r="15" spans="1:13" ht="21" customHeight="1" x14ac:dyDescent="0.2">
      <c r="A15" s="128" t="s">
        <v>20</v>
      </c>
    </row>
    <row r="16" spans="1:13" ht="21" customHeight="1" x14ac:dyDescent="0.2">
      <c r="A16" s="129" t="s">
        <v>67</v>
      </c>
      <c r="B16" s="588" t="s">
        <v>68</v>
      </c>
      <c r="C16" s="588"/>
      <c r="D16" s="588"/>
      <c r="E16" s="589" t="s">
        <v>69</v>
      </c>
      <c r="F16" s="588"/>
      <c r="G16" s="590"/>
      <c r="H16" s="588" t="s">
        <v>70</v>
      </c>
      <c r="I16" s="588"/>
      <c r="J16" s="590"/>
    </row>
    <row r="17" spans="1:13" ht="21" customHeight="1" x14ac:dyDescent="0.2">
      <c r="A17" s="597" t="s">
        <v>21</v>
      </c>
      <c r="B17" s="278"/>
      <c r="C17" s="693">
        <f>SUM(C19:C27)</f>
        <v>1545</v>
      </c>
      <c r="D17" s="190" t="s">
        <v>63</v>
      </c>
      <c r="E17" s="278"/>
      <c r="F17" s="693">
        <f>SUM(F19:F27)</f>
        <v>1534</v>
      </c>
      <c r="G17" s="190" t="s">
        <v>63</v>
      </c>
      <c r="H17" s="278"/>
      <c r="I17" s="695">
        <f>C17/F17*100</f>
        <v>100.71707953063884</v>
      </c>
      <c r="J17" s="190" t="s">
        <v>494</v>
      </c>
      <c r="K17" s="279"/>
    </row>
    <row r="18" spans="1:13" ht="5.25" customHeight="1" x14ac:dyDescent="0.2">
      <c r="A18" s="598"/>
      <c r="B18" s="184"/>
      <c r="C18" s="694"/>
      <c r="D18" s="182"/>
      <c r="E18" s="184"/>
      <c r="F18" s="694"/>
      <c r="G18" s="182"/>
      <c r="H18" s="184"/>
      <c r="I18" s="696"/>
      <c r="J18" s="182"/>
      <c r="K18" s="279"/>
    </row>
    <row r="19" spans="1:13" ht="21" customHeight="1" x14ac:dyDescent="0.2">
      <c r="A19" s="140" t="s">
        <v>22</v>
      </c>
      <c r="B19" s="183"/>
      <c r="C19" s="281">
        <v>144</v>
      </c>
      <c r="D19" s="282"/>
      <c r="E19" s="183"/>
      <c r="F19" s="281">
        <v>192</v>
      </c>
      <c r="G19" s="282"/>
      <c r="H19" s="183"/>
      <c r="I19" s="283">
        <f t="shared" ref="I19:I27" si="2">C19/F19*100</f>
        <v>75</v>
      </c>
      <c r="J19" s="282"/>
      <c r="K19" s="279"/>
    </row>
    <row r="20" spans="1:13" ht="21" customHeight="1" x14ac:dyDescent="0.2">
      <c r="A20" s="140" t="s">
        <v>345</v>
      </c>
      <c r="B20" s="183"/>
      <c r="C20" s="281">
        <v>49</v>
      </c>
      <c r="D20" s="282"/>
      <c r="E20" s="183"/>
      <c r="F20" s="281">
        <v>59</v>
      </c>
      <c r="G20" s="282"/>
      <c r="H20" s="183"/>
      <c r="I20" s="283">
        <f t="shared" si="2"/>
        <v>83.050847457627114</v>
      </c>
      <c r="J20" s="282"/>
      <c r="K20" s="279"/>
    </row>
    <row r="21" spans="1:13" ht="21" customHeight="1" x14ac:dyDescent="0.2">
      <c r="A21" s="140" t="s">
        <v>346</v>
      </c>
      <c r="B21" s="183"/>
      <c r="C21" s="281">
        <v>230</v>
      </c>
      <c r="D21" s="282"/>
      <c r="E21" s="183"/>
      <c r="F21" s="281">
        <v>218</v>
      </c>
      <c r="G21" s="282"/>
      <c r="H21" s="183"/>
      <c r="I21" s="283">
        <f t="shared" si="2"/>
        <v>105.50458715596329</v>
      </c>
      <c r="J21" s="282"/>
      <c r="K21" s="279"/>
      <c r="L21" s="284"/>
      <c r="M21" s="284"/>
    </row>
    <row r="22" spans="1:13" ht="21" customHeight="1" x14ac:dyDescent="0.2">
      <c r="A22" s="140" t="s">
        <v>26</v>
      </c>
      <c r="B22" s="183"/>
      <c r="C22" s="281">
        <v>112</v>
      </c>
      <c r="D22" s="282"/>
      <c r="E22" s="183"/>
      <c r="F22" s="281">
        <v>84</v>
      </c>
      <c r="G22" s="282"/>
      <c r="H22" s="183"/>
      <c r="I22" s="283">
        <f t="shared" si="2"/>
        <v>133.33333333333331</v>
      </c>
      <c r="J22" s="282"/>
      <c r="K22" s="279"/>
      <c r="L22" s="284"/>
      <c r="M22" s="284"/>
    </row>
    <row r="23" spans="1:13" ht="21" customHeight="1" x14ac:dyDescent="0.2">
      <c r="A23" s="140" t="s">
        <v>25</v>
      </c>
      <c r="B23" s="183"/>
      <c r="C23" s="281">
        <v>126</v>
      </c>
      <c r="D23" s="282"/>
      <c r="E23" s="183"/>
      <c r="F23" s="281">
        <v>101</v>
      </c>
      <c r="G23" s="282"/>
      <c r="H23" s="183"/>
      <c r="I23" s="283">
        <f t="shared" si="2"/>
        <v>124.75247524752476</v>
      </c>
      <c r="J23" s="282"/>
      <c r="K23" s="279"/>
      <c r="L23" s="284"/>
      <c r="M23" s="284"/>
    </row>
    <row r="24" spans="1:13" ht="21" customHeight="1" x14ac:dyDescent="0.2">
      <c r="A24" s="140" t="s">
        <v>23</v>
      </c>
      <c r="B24" s="183"/>
      <c r="C24" s="281">
        <v>46</v>
      </c>
      <c r="D24" s="282"/>
      <c r="E24" s="183"/>
      <c r="F24" s="281">
        <v>48</v>
      </c>
      <c r="G24" s="282"/>
      <c r="H24" s="183"/>
      <c r="I24" s="283">
        <f t="shared" si="2"/>
        <v>95.833333333333343</v>
      </c>
      <c r="J24" s="282"/>
      <c r="K24" s="279"/>
      <c r="L24" s="284"/>
      <c r="M24" s="284"/>
    </row>
    <row r="25" spans="1:13" ht="21" customHeight="1" x14ac:dyDescent="0.2">
      <c r="A25" s="140" t="s">
        <v>24</v>
      </c>
      <c r="B25" s="183"/>
      <c r="C25" s="281">
        <v>2</v>
      </c>
      <c r="D25" s="282"/>
      <c r="E25" s="183"/>
      <c r="F25" s="281">
        <v>3</v>
      </c>
      <c r="G25" s="282"/>
      <c r="H25" s="183"/>
      <c r="I25" s="283">
        <f t="shared" si="2"/>
        <v>66.666666666666657</v>
      </c>
      <c r="J25" s="282"/>
      <c r="K25" s="279"/>
      <c r="L25" s="284"/>
      <c r="M25" s="284"/>
    </row>
    <row r="26" spans="1:13" ht="21" customHeight="1" x14ac:dyDescent="0.2">
      <c r="A26" s="140" t="s">
        <v>351</v>
      </c>
      <c r="B26" s="183"/>
      <c r="C26" s="281">
        <v>826</v>
      </c>
      <c r="D26" s="282"/>
      <c r="E26" s="183"/>
      <c r="F26" s="281">
        <v>824</v>
      </c>
      <c r="G26" s="282"/>
      <c r="H26" s="183"/>
      <c r="I26" s="283">
        <f t="shared" si="2"/>
        <v>100.24271844660196</v>
      </c>
      <c r="J26" s="282"/>
      <c r="K26" s="279"/>
      <c r="L26" s="284"/>
      <c r="M26" s="284"/>
    </row>
    <row r="27" spans="1:13" ht="21" customHeight="1" x14ac:dyDescent="0.2">
      <c r="A27" s="188" t="s">
        <v>27</v>
      </c>
      <c r="B27" s="184"/>
      <c r="C27" s="286">
        <v>10</v>
      </c>
      <c r="D27" s="182"/>
      <c r="E27" s="184"/>
      <c r="F27" s="286">
        <v>5</v>
      </c>
      <c r="G27" s="182"/>
      <c r="H27" s="184"/>
      <c r="I27" s="287">
        <f t="shared" si="2"/>
        <v>200</v>
      </c>
      <c r="J27" s="182"/>
      <c r="K27" s="279"/>
      <c r="M27" s="284"/>
    </row>
    <row r="28" spans="1:13" ht="21" customHeight="1" x14ac:dyDescent="0.2">
      <c r="M28" s="284"/>
    </row>
    <row r="29" spans="1:13" ht="21" customHeight="1" x14ac:dyDescent="0.2">
      <c r="A29" s="128" t="s">
        <v>28</v>
      </c>
      <c r="M29" s="284"/>
    </row>
    <row r="30" spans="1:13" ht="21" customHeight="1" x14ac:dyDescent="0.2">
      <c r="A30" s="589" t="s">
        <v>29</v>
      </c>
      <c r="B30" s="588"/>
      <c r="C30" s="590"/>
      <c r="D30" s="589" t="s">
        <v>30</v>
      </c>
      <c r="E30" s="590"/>
      <c r="F30" s="588" t="s">
        <v>31</v>
      </c>
      <c r="G30" s="588"/>
      <c r="H30" s="589" t="s">
        <v>32</v>
      </c>
      <c r="I30" s="590"/>
    </row>
    <row r="31" spans="1:13" ht="21" customHeight="1" x14ac:dyDescent="0.2">
      <c r="A31" s="611" t="s">
        <v>21</v>
      </c>
      <c r="B31" s="612"/>
      <c r="C31" s="613"/>
      <c r="D31" s="617" t="s">
        <v>39</v>
      </c>
      <c r="E31" s="618"/>
      <c r="F31" s="619" t="s">
        <v>39</v>
      </c>
      <c r="G31" s="619"/>
      <c r="H31" s="617" t="s">
        <v>490</v>
      </c>
      <c r="I31" s="618"/>
    </row>
    <row r="32" spans="1:13" ht="21" customHeight="1" x14ac:dyDescent="0.2">
      <c r="A32" s="614"/>
      <c r="B32" s="615"/>
      <c r="C32" s="616"/>
      <c r="D32" s="697">
        <f>D33+D35</f>
        <v>955</v>
      </c>
      <c r="E32" s="698"/>
      <c r="F32" s="697">
        <f>F33+F35</f>
        <v>998</v>
      </c>
      <c r="G32" s="698"/>
      <c r="H32" s="689">
        <f t="shared" ref="H32:H40" si="3">D32/F32*100</f>
        <v>95.69138276553106</v>
      </c>
      <c r="I32" s="690"/>
    </row>
    <row r="33" spans="1:10" ht="29.25" customHeight="1" x14ac:dyDescent="0.2">
      <c r="A33" s="611" t="s">
        <v>33</v>
      </c>
      <c r="B33" s="612"/>
      <c r="C33" s="613"/>
      <c r="D33" s="699">
        <v>53</v>
      </c>
      <c r="E33" s="700"/>
      <c r="F33" s="699">
        <v>59</v>
      </c>
      <c r="G33" s="700"/>
      <c r="H33" s="701">
        <f t="shared" si="3"/>
        <v>89.830508474576277</v>
      </c>
      <c r="I33" s="702"/>
    </row>
    <row r="34" spans="1:10" ht="21" customHeight="1" x14ac:dyDescent="0.2">
      <c r="A34" s="614"/>
      <c r="B34" s="615"/>
      <c r="C34" s="616"/>
      <c r="D34" s="703">
        <v>61</v>
      </c>
      <c r="E34" s="704"/>
      <c r="F34" s="703">
        <v>71</v>
      </c>
      <c r="G34" s="704"/>
      <c r="H34" s="705">
        <f t="shared" si="3"/>
        <v>85.91549295774648</v>
      </c>
      <c r="I34" s="706"/>
    </row>
    <row r="35" spans="1:10" ht="21" customHeight="1" x14ac:dyDescent="0.2">
      <c r="A35" s="632" t="s">
        <v>34</v>
      </c>
      <c r="B35" s="633"/>
      <c r="C35" s="634"/>
      <c r="D35" s="707">
        <f>D37+D40</f>
        <v>902</v>
      </c>
      <c r="E35" s="708"/>
      <c r="F35" s="707">
        <f>F37+F40</f>
        <v>939</v>
      </c>
      <c r="G35" s="708"/>
      <c r="H35" s="701">
        <f t="shared" si="3"/>
        <v>96.059637912673054</v>
      </c>
      <c r="I35" s="702"/>
    </row>
    <row r="36" spans="1:10" ht="21" customHeight="1" x14ac:dyDescent="0.2">
      <c r="A36" s="632"/>
      <c r="B36" s="633"/>
      <c r="C36" s="634"/>
      <c r="D36" s="709">
        <f>D38+D40</f>
        <v>894</v>
      </c>
      <c r="E36" s="710"/>
      <c r="F36" s="709">
        <f>F38+F40</f>
        <v>927</v>
      </c>
      <c r="G36" s="710"/>
      <c r="H36" s="705">
        <f t="shared" si="3"/>
        <v>96.440129449838182</v>
      </c>
      <c r="I36" s="706"/>
    </row>
    <row r="37" spans="1:10" ht="21" customHeight="1" x14ac:dyDescent="0.2">
      <c r="A37" s="280"/>
      <c r="B37" s="612" t="s">
        <v>36</v>
      </c>
      <c r="C37" s="613"/>
      <c r="D37" s="720">
        <v>192</v>
      </c>
      <c r="E37" s="721"/>
      <c r="F37" s="720">
        <v>178</v>
      </c>
      <c r="G37" s="721"/>
      <c r="H37" s="701">
        <f t="shared" si="3"/>
        <v>107.86516853932584</v>
      </c>
      <c r="I37" s="702"/>
    </row>
    <row r="38" spans="1:10" ht="21" customHeight="1" x14ac:dyDescent="0.2">
      <c r="A38" s="280"/>
      <c r="B38" s="633"/>
      <c r="C38" s="634"/>
      <c r="D38" s="722">
        <v>184</v>
      </c>
      <c r="E38" s="723"/>
      <c r="F38" s="722">
        <v>166</v>
      </c>
      <c r="G38" s="723"/>
      <c r="H38" s="724">
        <f t="shared" si="3"/>
        <v>110.8433734939759</v>
      </c>
      <c r="I38" s="725"/>
    </row>
    <row r="39" spans="1:10" ht="21" customHeight="1" x14ac:dyDescent="0.2">
      <c r="A39" s="280"/>
      <c r="B39" s="288"/>
      <c r="C39" s="143" t="s">
        <v>37</v>
      </c>
      <c r="D39" s="712">
        <v>80</v>
      </c>
      <c r="E39" s="713"/>
      <c r="F39" s="712">
        <v>62</v>
      </c>
      <c r="G39" s="713"/>
      <c r="H39" s="714">
        <f t="shared" si="3"/>
        <v>129.03225806451613</v>
      </c>
      <c r="I39" s="715"/>
    </row>
    <row r="40" spans="1:10" ht="21" customHeight="1" x14ac:dyDescent="0.2">
      <c r="A40" s="285"/>
      <c r="B40" s="615" t="s">
        <v>38</v>
      </c>
      <c r="C40" s="616"/>
      <c r="D40" s="716">
        <v>710</v>
      </c>
      <c r="E40" s="717"/>
      <c r="F40" s="716">
        <v>761</v>
      </c>
      <c r="G40" s="717"/>
      <c r="H40" s="718">
        <f t="shared" si="3"/>
        <v>93.298291721419176</v>
      </c>
      <c r="I40" s="719"/>
    </row>
    <row r="42" spans="1:10" ht="44.25" customHeight="1" x14ac:dyDescent="0.2">
      <c r="A42" s="643" t="s">
        <v>65</v>
      </c>
      <c r="B42" s="643"/>
      <c r="C42" s="643"/>
      <c r="D42" s="643"/>
      <c r="E42" s="643"/>
      <c r="F42" s="643"/>
      <c r="G42" s="643"/>
      <c r="H42" s="643"/>
      <c r="I42" s="643"/>
      <c r="J42" s="643"/>
    </row>
  </sheetData>
  <mergeCells count="65">
    <mergeCell ref="A1:J1"/>
    <mergeCell ref="A42:J42"/>
    <mergeCell ref="D39:E39"/>
    <mergeCell ref="F39:G39"/>
    <mergeCell ref="H39:I39"/>
    <mergeCell ref="B40:C40"/>
    <mergeCell ref="D40:E40"/>
    <mergeCell ref="F40:G40"/>
    <mergeCell ref="H40:I40"/>
    <mergeCell ref="B37:C38"/>
    <mergeCell ref="D37:E37"/>
    <mergeCell ref="F37:G37"/>
    <mergeCell ref="H37:I37"/>
    <mergeCell ref="D38:E38"/>
    <mergeCell ref="F38:G38"/>
    <mergeCell ref="H38:I38"/>
    <mergeCell ref="A35:C36"/>
    <mergeCell ref="D35:E35"/>
    <mergeCell ref="F35:G35"/>
    <mergeCell ref="H35:I35"/>
    <mergeCell ref="D36:E36"/>
    <mergeCell ref="F36:G36"/>
    <mergeCell ref="H36:I36"/>
    <mergeCell ref="H31:I31"/>
    <mergeCell ref="D32:E32"/>
    <mergeCell ref="F32:G32"/>
    <mergeCell ref="A33:C34"/>
    <mergeCell ref="D33:E33"/>
    <mergeCell ref="F33:G33"/>
    <mergeCell ref="H33:I33"/>
    <mergeCell ref="D34:E34"/>
    <mergeCell ref="F34:G34"/>
    <mergeCell ref="H34:I34"/>
    <mergeCell ref="A17:A18"/>
    <mergeCell ref="C17:C18"/>
    <mergeCell ref="F17:F18"/>
    <mergeCell ref="I17:I18"/>
    <mergeCell ref="A12:A13"/>
    <mergeCell ref="B4:D4"/>
    <mergeCell ref="E4:G4"/>
    <mergeCell ref="H4:J4"/>
    <mergeCell ref="I6:I7"/>
    <mergeCell ref="H32:I32"/>
    <mergeCell ref="I12:I13"/>
    <mergeCell ref="B16:D16"/>
    <mergeCell ref="E16:G16"/>
    <mergeCell ref="H16:J16"/>
    <mergeCell ref="A30:C30"/>
    <mergeCell ref="D30:E30"/>
    <mergeCell ref="F30:G30"/>
    <mergeCell ref="H30:I30"/>
    <mergeCell ref="A31:C32"/>
    <mergeCell ref="D31:E31"/>
    <mergeCell ref="F31:G31"/>
    <mergeCell ref="H6:H7"/>
    <mergeCell ref="B12:B13"/>
    <mergeCell ref="C12:C13"/>
    <mergeCell ref="E12:E13"/>
    <mergeCell ref="F12:F13"/>
    <mergeCell ref="H12:H13"/>
    <mergeCell ref="A5:A7"/>
    <mergeCell ref="B6:B7"/>
    <mergeCell ref="C6:C7"/>
    <mergeCell ref="E6:E7"/>
    <mergeCell ref="F6:F7"/>
  </mergeCells>
  <phoneticPr fontId="1"/>
  <dataValidations count="1">
    <dataValidation type="whole" operator="greaterThanOrEqual" allowBlank="1" showInputMessage="1" showErrorMessage="1" sqref="B6:G13" xr:uid="{DEC06BCC-8280-4755-83B7-83576C5469A8}">
      <formula1>0</formula1>
    </dataValidation>
  </dataValidations>
  <pageMargins left="0.7" right="0.7" top="0.75" bottom="0.75" header="0.3" footer="0.3"/>
  <pageSetup paperSize="9" scale="77" firstPageNumber="24" fitToWidth="2" fitToHeight="0" pageOrder="overThenDown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BT177"/>
  <sheetViews>
    <sheetView showGridLines="0" view="pageBreakPreview" topLeftCell="A2" zoomScaleNormal="100" zoomScaleSheetLayoutView="100" workbookViewId="0">
      <pane xSplit="1" ySplit="5" topLeftCell="B174" activePane="bottomRight" state="frozen"/>
      <selection activeCell="D38" sqref="D38:E38"/>
      <selection pane="topRight" activeCell="D38" sqref="D38:E38"/>
      <selection pane="bottomLeft" activeCell="D38" sqref="D38:E38"/>
      <selection pane="bottomRight" activeCell="D38" sqref="D38:E38"/>
    </sheetView>
  </sheetViews>
  <sheetFormatPr defaultColWidth="10.08984375" defaultRowHeight="21" customHeight="1" x14ac:dyDescent="0.2"/>
  <cols>
    <col min="1" max="1" width="10.453125" style="289" customWidth="1"/>
    <col min="2" max="2" width="12" style="289" customWidth="1"/>
    <col min="3" max="3" width="8.36328125" style="289" customWidth="1"/>
    <col min="4" max="4" width="6.08984375" style="289" customWidth="1"/>
    <col min="5" max="5" width="5.6328125" style="289" bestFit="1" customWidth="1"/>
    <col min="6" max="6" width="7.81640625" style="289" customWidth="1"/>
    <col min="7" max="7" width="4.6328125" style="289" bestFit="1" customWidth="1"/>
    <col min="8" max="8" width="7" style="289" customWidth="1"/>
    <col min="9" max="9" width="5.08984375" style="289" bestFit="1" customWidth="1"/>
    <col min="10" max="10" width="7" style="289" customWidth="1"/>
    <col min="11" max="11" width="4.6328125" style="289" bestFit="1" customWidth="1"/>
    <col min="12" max="12" width="7" style="289" customWidth="1"/>
    <col min="13" max="13" width="4.6328125" style="289" bestFit="1" customWidth="1"/>
    <col min="14" max="14" width="7" style="289" customWidth="1"/>
    <col min="15" max="40" width="5.1796875" style="289" customWidth="1"/>
    <col min="41" max="16384" width="10.08984375" style="289"/>
  </cols>
  <sheetData>
    <row r="1" spans="1:40" ht="21" customHeight="1" x14ac:dyDescent="0.2">
      <c r="A1" s="3" t="s">
        <v>140</v>
      </c>
    </row>
    <row r="2" spans="1:40" ht="27.75" customHeight="1" x14ac:dyDescent="0.2">
      <c r="A2" s="652" t="s">
        <v>44</v>
      </c>
      <c r="B2" s="655" t="s">
        <v>45</v>
      </c>
      <c r="C2" s="655"/>
      <c r="D2" s="655"/>
      <c r="E2" s="657" t="s">
        <v>141</v>
      </c>
      <c r="F2" s="658"/>
      <c r="G2" s="658"/>
      <c r="H2" s="658"/>
      <c r="I2" s="658"/>
      <c r="J2" s="658"/>
      <c r="K2" s="658"/>
      <c r="L2" s="658"/>
      <c r="M2" s="658"/>
      <c r="N2" s="658"/>
      <c r="O2" s="726"/>
      <c r="P2" s="726"/>
      <c r="Q2" s="726"/>
      <c r="R2" s="727"/>
      <c r="S2" s="657" t="s">
        <v>142</v>
      </c>
      <c r="T2" s="658"/>
      <c r="U2" s="658"/>
      <c r="V2" s="658"/>
      <c r="W2" s="658"/>
      <c r="X2" s="658"/>
      <c r="Y2" s="658"/>
      <c r="Z2" s="658"/>
      <c r="AA2" s="658"/>
      <c r="AB2" s="658"/>
      <c r="AC2" s="658"/>
      <c r="AD2" s="658"/>
      <c r="AE2" s="658"/>
      <c r="AF2" s="658"/>
      <c r="AG2" s="658"/>
      <c r="AH2" s="658"/>
      <c r="AI2" s="658"/>
      <c r="AJ2" s="658"/>
      <c r="AK2" s="658"/>
      <c r="AL2" s="658"/>
      <c r="AM2" s="658"/>
      <c r="AN2" s="660"/>
    </row>
    <row r="3" spans="1:40" ht="33" customHeight="1" x14ac:dyDescent="0.2">
      <c r="A3" s="653"/>
      <c r="B3" s="655"/>
      <c r="C3" s="655"/>
      <c r="D3" s="655"/>
      <c r="E3" s="661" t="s">
        <v>143</v>
      </c>
      <c r="F3" s="662"/>
      <c r="G3" s="662"/>
      <c r="H3" s="662"/>
      <c r="I3" s="662"/>
      <c r="J3" s="663"/>
      <c r="K3" s="664" t="s">
        <v>58</v>
      </c>
      <c r="L3" s="664"/>
      <c r="M3" s="664" t="s">
        <v>363</v>
      </c>
      <c r="N3" s="664"/>
      <c r="O3" s="666" t="s">
        <v>55</v>
      </c>
      <c r="P3" s="668" t="s">
        <v>144</v>
      </c>
      <c r="Q3" s="664"/>
      <c r="R3" s="664"/>
      <c r="S3" s="664"/>
      <c r="T3" s="664"/>
      <c r="U3" s="664" t="s">
        <v>145</v>
      </c>
      <c r="V3" s="664"/>
      <c r="W3" s="664"/>
      <c r="X3" s="664"/>
      <c r="Y3" s="664"/>
      <c r="Z3" s="664" t="s">
        <v>146</v>
      </c>
      <c r="AA3" s="664"/>
      <c r="AB3" s="664"/>
      <c r="AC3" s="664"/>
      <c r="AD3" s="664"/>
      <c r="AE3" s="664" t="s">
        <v>147</v>
      </c>
      <c r="AF3" s="664"/>
      <c r="AG3" s="664"/>
      <c r="AH3" s="664"/>
      <c r="AI3" s="664"/>
      <c r="AJ3" s="664" t="s">
        <v>148</v>
      </c>
      <c r="AK3" s="664"/>
      <c r="AL3" s="664"/>
      <c r="AM3" s="664"/>
      <c r="AN3" s="669"/>
    </row>
    <row r="4" spans="1:40" ht="21.75" customHeight="1" x14ac:dyDescent="0.2">
      <c r="A4" s="653"/>
      <c r="B4" s="655"/>
      <c r="C4" s="655"/>
      <c r="D4" s="655"/>
      <c r="E4" s="661" t="s">
        <v>55</v>
      </c>
      <c r="F4" s="663"/>
      <c r="G4" s="664" t="s">
        <v>62</v>
      </c>
      <c r="H4" s="664"/>
      <c r="I4" s="664" t="s">
        <v>120</v>
      </c>
      <c r="J4" s="664"/>
      <c r="K4" s="664"/>
      <c r="L4" s="664"/>
      <c r="M4" s="664"/>
      <c r="N4" s="664"/>
      <c r="O4" s="666"/>
      <c r="P4" s="664" t="s">
        <v>149</v>
      </c>
      <c r="Q4" s="664"/>
      <c r="R4" s="672"/>
      <c r="S4" s="673" t="s">
        <v>150</v>
      </c>
      <c r="T4" s="673" t="s">
        <v>499</v>
      </c>
      <c r="U4" s="676" t="s">
        <v>55</v>
      </c>
      <c r="V4" s="673" t="s">
        <v>151</v>
      </c>
      <c r="W4" s="676" t="s">
        <v>152</v>
      </c>
      <c r="X4" s="673" t="s">
        <v>150</v>
      </c>
      <c r="Y4" s="676" t="s">
        <v>497</v>
      </c>
      <c r="Z4" s="673" t="s">
        <v>55</v>
      </c>
      <c r="AA4" s="676" t="s">
        <v>151</v>
      </c>
      <c r="AB4" s="673" t="s">
        <v>152</v>
      </c>
      <c r="AC4" s="676" t="s">
        <v>150</v>
      </c>
      <c r="AD4" s="673" t="s">
        <v>499</v>
      </c>
      <c r="AE4" s="676" t="s">
        <v>55</v>
      </c>
      <c r="AF4" s="673" t="s">
        <v>151</v>
      </c>
      <c r="AG4" s="676" t="s">
        <v>152</v>
      </c>
      <c r="AH4" s="673" t="s">
        <v>150</v>
      </c>
      <c r="AI4" s="676" t="s">
        <v>498</v>
      </c>
      <c r="AJ4" s="673" t="s">
        <v>55</v>
      </c>
      <c r="AK4" s="676" t="s">
        <v>151</v>
      </c>
      <c r="AL4" s="673" t="s">
        <v>152</v>
      </c>
      <c r="AM4" s="676" t="s">
        <v>150</v>
      </c>
      <c r="AN4" s="678" t="s">
        <v>497</v>
      </c>
    </row>
    <row r="5" spans="1:40" ht="103.5" customHeight="1" x14ac:dyDescent="0.2">
      <c r="A5" s="654"/>
      <c r="B5" s="656"/>
      <c r="C5" s="656"/>
      <c r="D5" s="656"/>
      <c r="E5" s="670"/>
      <c r="F5" s="671"/>
      <c r="G5" s="665"/>
      <c r="H5" s="665"/>
      <c r="I5" s="665"/>
      <c r="J5" s="665"/>
      <c r="K5" s="665"/>
      <c r="L5" s="665"/>
      <c r="M5" s="665"/>
      <c r="N5" s="665"/>
      <c r="O5" s="667"/>
      <c r="P5" s="5" t="s">
        <v>153</v>
      </c>
      <c r="Q5" s="6" t="s">
        <v>154</v>
      </c>
      <c r="R5" s="7" t="s">
        <v>155</v>
      </c>
      <c r="S5" s="674"/>
      <c r="T5" s="675"/>
      <c r="U5" s="677"/>
      <c r="V5" s="675"/>
      <c r="W5" s="677"/>
      <c r="X5" s="675"/>
      <c r="Y5" s="677"/>
      <c r="Z5" s="675"/>
      <c r="AA5" s="677"/>
      <c r="AB5" s="675"/>
      <c r="AC5" s="677"/>
      <c r="AD5" s="675"/>
      <c r="AE5" s="677"/>
      <c r="AF5" s="675"/>
      <c r="AG5" s="677"/>
      <c r="AH5" s="675"/>
      <c r="AI5" s="677"/>
      <c r="AJ5" s="675"/>
      <c r="AK5" s="677"/>
      <c r="AL5" s="675"/>
      <c r="AM5" s="677"/>
      <c r="AN5" s="679"/>
    </row>
    <row r="6" spans="1:40" ht="13.5" customHeight="1" x14ac:dyDescent="0.2">
      <c r="A6" s="290"/>
      <c r="B6" s="9" t="s">
        <v>63</v>
      </c>
      <c r="C6" s="10" t="s">
        <v>72</v>
      </c>
      <c r="D6" s="11" t="s">
        <v>56</v>
      </c>
      <c r="E6" s="10" t="s">
        <v>63</v>
      </c>
      <c r="F6" s="10" t="s">
        <v>64</v>
      </c>
      <c r="G6" s="12" t="s">
        <v>63</v>
      </c>
      <c r="H6" s="13" t="s">
        <v>64</v>
      </c>
      <c r="I6" s="12" t="s">
        <v>63</v>
      </c>
      <c r="J6" s="13" t="s">
        <v>64</v>
      </c>
      <c r="K6" s="12" t="s">
        <v>63</v>
      </c>
      <c r="L6" s="13" t="s">
        <v>64</v>
      </c>
      <c r="M6" s="12" t="s">
        <v>63</v>
      </c>
      <c r="N6" s="13" t="s">
        <v>64</v>
      </c>
      <c r="O6" s="13" t="s">
        <v>56</v>
      </c>
      <c r="P6" s="10" t="s">
        <v>56</v>
      </c>
      <c r="Q6" s="14" t="s">
        <v>56</v>
      </c>
      <c r="R6" s="15" t="s">
        <v>56</v>
      </c>
      <c r="S6" s="9" t="s">
        <v>56</v>
      </c>
      <c r="T6" s="14" t="s">
        <v>56</v>
      </c>
      <c r="U6" s="10" t="s">
        <v>56</v>
      </c>
      <c r="V6" s="14" t="s">
        <v>56</v>
      </c>
      <c r="W6" s="10" t="s">
        <v>56</v>
      </c>
      <c r="X6" s="14" t="s">
        <v>56</v>
      </c>
      <c r="Y6" s="10" t="s">
        <v>56</v>
      </c>
      <c r="Z6" s="14" t="s">
        <v>56</v>
      </c>
      <c r="AA6" s="10" t="s">
        <v>56</v>
      </c>
      <c r="AB6" s="14" t="s">
        <v>56</v>
      </c>
      <c r="AC6" s="10" t="s">
        <v>56</v>
      </c>
      <c r="AD6" s="14" t="s">
        <v>56</v>
      </c>
      <c r="AE6" s="10" t="s">
        <v>56</v>
      </c>
      <c r="AF6" s="14" t="s">
        <v>56</v>
      </c>
      <c r="AG6" s="10" t="s">
        <v>56</v>
      </c>
      <c r="AH6" s="14" t="s">
        <v>56</v>
      </c>
      <c r="AI6" s="10" t="s">
        <v>56</v>
      </c>
      <c r="AJ6" s="14" t="s">
        <v>56</v>
      </c>
      <c r="AK6" s="10" t="s">
        <v>56</v>
      </c>
      <c r="AL6" s="14" t="s">
        <v>56</v>
      </c>
      <c r="AM6" s="10" t="s">
        <v>56</v>
      </c>
      <c r="AN6" s="15" t="s">
        <v>56</v>
      </c>
    </row>
    <row r="7" spans="1:40" ht="21" customHeight="1" x14ac:dyDescent="0.2">
      <c r="A7" s="16" t="s">
        <v>75</v>
      </c>
      <c r="B7" s="291">
        <f t="shared" ref="B7:B38" si="0">E7+K7+M7</f>
        <v>1545</v>
      </c>
      <c r="C7" s="292">
        <f t="shared" ref="C7:C38" si="1">F7+L7+N7</f>
        <v>1120834</v>
      </c>
      <c r="D7" s="293">
        <f t="shared" ref="D7:D38" si="2">O7</f>
        <v>6105</v>
      </c>
      <c r="E7" s="294">
        <f t="shared" ref="E7:E38" si="3">G7+I7</f>
        <v>1101</v>
      </c>
      <c r="F7" s="294">
        <f t="shared" ref="F7:F38" si="4">H7+J7</f>
        <v>616801</v>
      </c>
      <c r="G7" s="295">
        <f t="shared" ref="G7:N7" si="5">G8+G26+G38+G59+G69+G88+G110+G134+G146+G156+G171</f>
        <v>472</v>
      </c>
      <c r="H7" s="296">
        <f t="shared" si="5"/>
        <v>57969</v>
      </c>
      <c r="I7" s="295">
        <f t="shared" si="5"/>
        <v>629</v>
      </c>
      <c r="J7" s="296">
        <f t="shared" si="5"/>
        <v>558832</v>
      </c>
      <c r="K7" s="295">
        <f t="shared" si="5"/>
        <v>231</v>
      </c>
      <c r="L7" s="296">
        <f t="shared" si="5"/>
        <v>494669</v>
      </c>
      <c r="M7" s="295">
        <f t="shared" si="5"/>
        <v>213</v>
      </c>
      <c r="N7" s="296">
        <f t="shared" si="5"/>
        <v>9364</v>
      </c>
      <c r="O7" s="296">
        <f t="shared" ref="O7:O38" si="6">U7+Z7+AE7+AJ7</f>
        <v>6105</v>
      </c>
      <c r="P7" s="292">
        <f t="shared" ref="P7:P38" si="7">SUM(Q7:R7)</f>
        <v>3560</v>
      </c>
      <c r="Q7" s="121">
        <f t="shared" ref="Q7:Q38" si="8">V7+AA7+AF7+AK7</f>
        <v>1384</v>
      </c>
      <c r="R7" s="297">
        <f t="shared" ref="R7:R38" si="9">W7+AB7+AG7+AL7</f>
        <v>2176</v>
      </c>
      <c r="S7" s="298">
        <f t="shared" ref="S7:S38" si="10">X7+AC7+AH7+AM7</f>
        <v>2492</v>
      </c>
      <c r="T7" s="121">
        <f t="shared" ref="T7:T38" si="11">Y7+AD7+AI7+AN7</f>
        <v>53</v>
      </c>
      <c r="U7" s="292">
        <f t="shared" ref="U7:U38" si="12">SUM(V7:Y7)</f>
        <v>1468</v>
      </c>
      <c r="V7" s="299">
        <f>V8+V26+V38+V59+V69+V88+V110+V134+V146+V156+V171</f>
        <v>1099</v>
      </c>
      <c r="W7" s="299">
        <f>W8+W26+W38+W59+W69+W88+W110+W134+W146+W156+W171</f>
        <v>79</v>
      </c>
      <c r="X7" s="299">
        <f>X8+X26+X38+X59+X69+X88+X110+X134+X146+X156+X171</f>
        <v>282</v>
      </c>
      <c r="Y7" s="299">
        <f>Y8+Y26+Y38+Y59+Y69+Y88+Y110+Y134+Y146+Y156+Y171</f>
        <v>8</v>
      </c>
      <c r="Z7" s="299">
        <f t="shared" ref="Z7:Z38" si="13">SUM(AA7:AD7)</f>
        <v>2273</v>
      </c>
      <c r="AA7" s="298">
        <f>AA8+AA26+AA38+AA59+AA69+AA88+AA110+AA134+AA146+AA156+AA171</f>
        <v>156</v>
      </c>
      <c r="AB7" s="298">
        <f>AB8+AB26+AB38+AB59+AB69+AB88+AB110+AB134+AB146+AB156+AB171</f>
        <v>1895</v>
      </c>
      <c r="AC7" s="298">
        <f>AC8+AC26+AC38+AC59+AC69+AC88+AC110+AC134+AC146+AC156+AC171</f>
        <v>207</v>
      </c>
      <c r="AD7" s="298">
        <f>AD8+AD26+AD38+AD59+AD69+AD88+AD110+AD134+AD146+AD156+AD171</f>
        <v>15</v>
      </c>
      <c r="AE7" s="292">
        <f t="shared" ref="AE7:AE38" si="14">SUM(AF7:AI7)</f>
        <v>1960</v>
      </c>
      <c r="AF7" s="299">
        <f>AF8+AF26+AF38+AF59+AF69+AF88+AF110+AF134+AF146+AF156+AF171</f>
        <v>14</v>
      </c>
      <c r="AG7" s="292">
        <f>AG8+AG26+AG38+AG59+AG69+AG88+AG110+AG134+AG146+AG156+AG171</f>
        <v>12</v>
      </c>
      <c r="AH7" s="299">
        <f>AH8+AH26+AH38+AH59+AH69+AH88+AH110+AH134+AH146+AH156+AH171</f>
        <v>1933</v>
      </c>
      <c r="AI7" s="292">
        <f>AI8+AI26+AI38+AI59+AI69+AI88+AI110+AI134+AI146+AI156+AI171</f>
        <v>1</v>
      </c>
      <c r="AJ7" s="299">
        <f t="shared" ref="AJ7:AJ41" si="15">SUM(AK7:AN7)</f>
        <v>404</v>
      </c>
      <c r="AK7" s="292">
        <f>AK8+AK26+AK38+AK59+AK69+AK88+AK110+AK134+AK146+AK156+AK171</f>
        <v>115</v>
      </c>
      <c r="AL7" s="299">
        <f>AL8+AL26+AL38+AL59+AL69+AL88+AL110+AL134+AL146+AL156+AL171</f>
        <v>190</v>
      </c>
      <c r="AM7" s="292">
        <f>AM8+AM26+AM38+AM59+AM69+AM88+AM110+AM134+AM146+AM156+AM171</f>
        <v>70</v>
      </c>
      <c r="AN7" s="123">
        <f>AN8+AN26+AN38+AN59+AN69+AN88+AN110+AN134+AN146+AN156+AN171</f>
        <v>29</v>
      </c>
    </row>
    <row r="8" spans="1:40" s="306" customFormat="1" ht="13.75" customHeight="1" x14ac:dyDescent="0.2">
      <c r="A8" s="27" t="s">
        <v>364</v>
      </c>
      <c r="B8" s="290">
        <f>E8+K8+M8</f>
        <v>68</v>
      </c>
      <c r="C8" s="300">
        <f t="shared" si="1"/>
        <v>63946</v>
      </c>
      <c r="D8" s="301">
        <f t="shared" si="2"/>
        <v>465</v>
      </c>
      <c r="E8" s="300">
        <f t="shared" si="3"/>
        <v>48</v>
      </c>
      <c r="F8" s="300">
        <f t="shared" si="4"/>
        <v>63853</v>
      </c>
      <c r="G8" s="302">
        <f t="shared" ref="G8:N8" si="16">SUM(G9:G25)</f>
        <v>6</v>
      </c>
      <c r="H8" s="303">
        <f t="shared" si="16"/>
        <v>10200</v>
      </c>
      <c r="I8" s="302">
        <f t="shared" si="16"/>
        <v>42</v>
      </c>
      <c r="J8" s="303">
        <f t="shared" si="16"/>
        <v>53653</v>
      </c>
      <c r="K8" s="302">
        <f t="shared" si="16"/>
        <v>8</v>
      </c>
      <c r="L8" s="303">
        <f t="shared" si="16"/>
        <v>37</v>
      </c>
      <c r="M8" s="302">
        <f t="shared" si="16"/>
        <v>12</v>
      </c>
      <c r="N8" s="303">
        <f t="shared" si="16"/>
        <v>56</v>
      </c>
      <c r="O8" s="303">
        <f t="shared" si="6"/>
        <v>465</v>
      </c>
      <c r="P8" s="304">
        <f t="shared" si="7"/>
        <v>192</v>
      </c>
      <c r="Q8" s="304">
        <f t="shared" si="8"/>
        <v>6</v>
      </c>
      <c r="R8" s="304">
        <f t="shared" si="9"/>
        <v>186</v>
      </c>
      <c r="S8" s="304">
        <f t="shared" si="10"/>
        <v>270</v>
      </c>
      <c r="T8" s="304">
        <f t="shared" si="11"/>
        <v>3</v>
      </c>
      <c r="U8" s="300">
        <f t="shared" si="12"/>
        <v>201</v>
      </c>
      <c r="V8" s="304">
        <f>SUM(V9:V25)</f>
        <v>6</v>
      </c>
      <c r="W8" s="300">
        <f>SUM(W9:W25)</f>
        <v>0</v>
      </c>
      <c r="X8" s="304">
        <f>SUM(X9:X25)</f>
        <v>194</v>
      </c>
      <c r="Y8" s="300">
        <f>SUM(Y9:Y25)</f>
        <v>1</v>
      </c>
      <c r="Z8" s="304">
        <f t="shared" si="13"/>
        <v>201</v>
      </c>
      <c r="AA8" s="304">
        <f>SUM(AA9:AA25)</f>
        <v>0</v>
      </c>
      <c r="AB8" s="300">
        <f>SUM(AB9:AB25)</f>
        <v>174</v>
      </c>
      <c r="AC8" s="304">
        <f>SUM(AC9:AC25)</f>
        <v>25</v>
      </c>
      <c r="AD8" s="304">
        <f>SUM(AD9:AD25)</f>
        <v>2</v>
      </c>
      <c r="AE8" s="300">
        <f t="shared" si="14"/>
        <v>45</v>
      </c>
      <c r="AF8" s="304">
        <f>SUM(AF9:AF25)</f>
        <v>0</v>
      </c>
      <c r="AG8" s="300">
        <f>SUM(AG9:AG25)</f>
        <v>2</v>
      </c>
      <c r="AH8" s="304">
        <f>SUM(AH9:AH25)</f>
        <v>43</v>
      </c>
      <c r="AI8" s="300">
        <f>SUM(AI9:AI25)</f>
        <v>0</v>
      </c>
      <c r="AJ8" s="304">
        <f t="shared" si="15"/>
        <v>18</v>
      </c>
      <c r="AK8" s="300">
        <f>SUM(AK9:AK25)</f>
        <v>0</v>
      </c>
      <c r="AL8" s="304">
        <f>SUM(AL9:AL25)</f>
        <v>10</v>
      </c>
      <c r="AM8" s="300">
        <f>SUM(AM9:AM25)</f>
        <v>8</v>
      </c>
      <c r="AN8" s="305">
        <f>SUM(AN9:AN25)</f>
        <v>0</v>
      </c>
    </row>
    <row r="9" spans="1:40" s="306" customFormat="1" ht="13.75" customHeight="1" x14ac:dyDescent="0.2">
      <c r="A9" s="35" t="s">
        <v>365</v>
      </c>
      <c r="B9" s="307">
        <f t="shared" si="0"/>
        <v>2</v>
      </c>
      <c r="C9" s="308">
        <f t="shared" si="1"/>
        <v>39666</v>
      </c>
      <c r="D9" s="309">
        <f t="shared" si="2"/>
        <v>77</v>
      </c>
      <c r="E9" s="308">
        <f t="shared" si="3"/>
        <v>2</v>
      </c>
      <c r="F9" s="308">
        <f t="shared" si="4"/>
        <v>39666</v>
      </c>
      <c r="G9" s="310">
        <v>1</v>
      </c>
      <c r="H9" s="311">
        <v>1278</v>
      </c>
      <c r="I9" s="310">
        <v>1</v>
      </c>
      <c r="J9" s="311">
        <v>38388</v>
      </c>
      <c r="K9" s="310">
        <v>0</v>
      </c>
      <c r="L9" s="311">
        <v>0</v>
      </c>
      <c r="M9" s="310">
        <v>0</v>
      </c>
      <c r="N9" s="311">
        <v>0</v>
      </c>
      <c r="O9" s="312">
        <f t="shared" si="6"/>
        <v>77</v>
      </c>
      <c r="P9" s="313">
        <f t="shared" si="7"/>
        <v>23</v>
      </c>
      <c r="Q9" s="313">
        <f t="shared" si="8"/>
        <v>1</v>
      </c>
      <c r="R9" s="313">
        <f t="shared" si="9"/>
        <v>22</v>
      </c>
      <c r="S9" s="313">
        <f t="shared" si="10"/>
        <v>54</v>
      </c>
      <c r="T9" s="313">
        <f t="shared" si="11"/>
        <v>0</v>
      </c>
      <c r="U9" s="308">
        <f t="shared" si="12"/>
        <v>55</v>
      </c>
      <c r="V9" s="314">
        <v>1</v>
      </c>
      <c r="W9" s="308">
        <v>0</v>
      </c>
      <c r="X9" s="314">
        <v>54</v>
      </c>
      <c r="Y9" s="308">
        <v>0</v>
      </c>
      <c r="Z9" s="314">
        <f t="shared" si="13"/>
        <v>22</v>
      </c>
      <c r="AA9" s="308">
        <v>0</v>
      </c>
      <c r="AB9" s="315">
        <v>22</v>
      </c>
      <c r="AC9" s="308">
        <v>0</v>
      </c>
      <c r="AD9" s="314">
        <v>0</v>
      </c>
      <c r="AE9" s="308">
        <f t="shared" si="14"/>
        <v>0</v>
      </c>
      <c r="AF9" s="316">
        <v>0</v>
      </c>
      <c r="AG9" s="317">
        <v>0</v>
      </c>
      <c r="AH9" s="316">
        <v>0</v>
      </c>
      <c r="AI9" s="317">
        <v>0</v>
      </c>
      <c r="AJ9" s="314">
        <f t="shared" si="15"/>
        <v>0</v>
      </c>
      <c r="AK9" s="317">
        <v>0</v>
      </c>
      <c r="AL9" s="316">
        <v>0</v>
      </c>
      <c r="AM9" s="317">
        <v>0</v>
      </c>
      <c r="AN9" s="318">
        <v>0</v>
      </c>
    </row>
    <row r="10" spans="1:40" ht="13.75" customHeight="1" x14ac:dyDescent="0.2">
      <c r="A10" s="43" t="s">
        <v>327</v>
      </c>
      <c r="B10" s="307">
        <f t="shared" si="0"/>
        <v>23</v>
      </c>
      <c r="C10" s="308">
        <f t="shared" si="1"/>
        <v>1519</v>
      </c>
      <c r="D10" s="309">
        <f t="shared" si="2"/>
        <v>101</v>
      </c>
      <c r="E10" s="308">
        <f t="shared" si="3"/>
        <v>14</v>
      </c>
      <c r="F10" s="308">
        <f t="shared" si="4"/>
        <v>1482</v>
      </c>
      <c r="G10" s="310">
        <v>1</v>
      </c>
      <c r="H10" s="311">
        <v>4</v>
      </c>
      <c r="I10" s="310">
        <v>13</v>
      </c>
      <c r="J10" s="311">
        <v>1478</v>
      </c>
      <c r="K10" s="310">
        <v>6</v>
      </c>
      <c r="L10" s="311">
        <v>32</v>
      </c>
      <c r="M10" s="310">
        <v>3</v>
      </c>
      <c r="N10" s="311">
        <v>5</v>
      </c>
      <c r="O10" s="312">
        <f t="shared" si="6"/>
        <v>101</v>
      </c>
      <c r="P10" s="313">
        <f t="shared" si="7"/>
        <v>62</v>
      </c>
      <c r="Q10" s="313">
        <f t="shared" si="8"/>
        <v>1</v>
      </c>
      <c r="R10" s="313">
        <f t="shared" si="9"/>
        <v>61</v>
      </c>
      <c r="S10" s="313">
        <f t="shared" si="10"/>
        <v>39</v>
      </c>
      <c r="T10" s="313">
        <f t="shared" si="11"/>
        <v>0</v>
      </c>
      <c r="U10" s="308">
        <f t="shared" si="12"/>
        <v>1</v>
      </c>
      <c r="V10" s="314">
        <v>1</v>
      </c>
      <c r="W10" s="308">
        <v>0</v>
      </c>
      <c r="X10" s="314">
        <v>0</v>
      </c>
      <c r="Y10" s="308">
        <v>0</v>
      </c>
      <c r="Z10" s="314">
        <f t="shared" si="13"/>
        <v>59</v>
      </c>
      <c r="AA10" s="308">
        <v>0</v>
      </c>
      <c r="AB10" s="315">
        <v>59</v>
      </c>
      <c r="AC10" s="308">
        <v>0</v>
      </c>
      <c r="AD10" s="314">
        <v>0</v>
      </c>
      <c r="AE10" s="308">
        <f t="shared" si="14"/>
        <v>38</v>
      </c>
      <c r="AF10" s="316">
        <v>0</v>
      </c>
      <c r="AG10" s="317">
        <v>0</v>
      </c>
      <c r="AH10" s="316">
        <v>38</v>
      </c>
      <c r="AI10" s="317">
        <v>0</v>
      </c>
      <c r="AJ10" s="314">
        <f t="shared" si="15"/>
        <v>3</v>
      </c>
      <c r="AK10" s="317">
        <v>0</v>
      </c>
      <c r="AL10" s="316">
        <v>2</v>
      </c>
      <c r="AM10" s="317">
        <v>1</v>
      </c>
      <c r="AN10" s="318">
        <v>0</v>
      </c>
    </row>
    <row r="11" spans="1:40" ht="13.75" customHeight="1" x14ac:dyDescent="0.2">
      <c r="A11" s="43" t="s">
        <v>329</v>
      </c>
      <c r="B11" s="307">
        <f t="shared" si="0"/>
        <v>1</v>
      </c>
      <c r="C11" s="308">
        <f t="shared" si="1"/>
        <v>1</v>
      </c>
      <c r="D11" s="309">
        <f t="shared" si="2"/>
        <v>3</v>
      </c>
      <c r="E11" s="308">
        <f t="shared" si="3"/>
        <v>0</v>
      </c>
      <c r="F11" s="308">
        <f t="shared" si="4"/>
        <v>0</v>
      </c>
      <c r="G11" s="310">
        <v>0</v>
      </c>
      <c r="H11" s="311">
        <v>0</v>
      </c>
      <c r="I11" s="310">
        <v>0</v>
      </c>
      <c r="J11" s="311">
        <v>0</v>
      </c>
      <c r="K11" s="310">
        <v>1</v>
      </c>
      <c r="L11" s="311">
        <v>1</v>
      </c>
      <c r="M11" s="310">
        <v>0</v>
      </c>
      <c r="N11" s="311">
        <v>0</v>
      </c>
      <c r="O11" s="312">
        <f t="shared" si="6"/>
        <v>3</v>
      </c>
      <c r="P11" s="313">
        <f t="shared" si="7"/>
        <v>2</v>
      </c>
      <c r="Q11" s="313">
        <f t="shared" si="8"/>
        <v>0</v>
      </c>
      <c r="R11" s="313">
        <f t="shared" si="9"/>
        <v>2</v>
      </c>
      <c r="S11" s="313">
        <f t="shared" si="10"/>
        <v>1</v>
      </c>
      <c r="T11" s="313">
        <f t="shared" si="11"/>
        <v>0</v>
      </c>
      <c r="U11" s="308">
        <f t="shared" si="12"/>
        <v>0</v>
      </c>
      <c r="V11" s="314">
        <v>0</v>
      </c>
      <c r="W11" s="308">
        <v>0</v>
      </c>
      <c r="X11" s="314">
        <v>0</v>
      </c>
      <c r="Y11" s="308">
        <v>0</v>
      </c>
      <c r="Z11" s="314">
        <f t="shared" si="13"/>
        <v>0</v>
      </c>
      <c r="AA11" s="308">
        <v>0</v>
      </c>
      <c r="AB11" s="315">
        <v>0</v>
      </c>
      <c r="AC11" s="308">
        <v>0</v>
      </c>
      <c r="AD11" s="314">
        <v>0</v>
      </c>
      <c r="AE11" s="308">
        <f t="shared" si="14"/>
        <v>3</v>
      </c>
      <c r="AF11" s="316">
        <v>0</v>
      </c>
      <c r="AG11" s="317">
        <v>2</v>
      </c>
      <c r="AH11" s="316">
        <v>1</v>
      </c>
      <c r="AI11" s="317">
        <v>0</v>
      </c>
      <c r="AJ11" s="314">
        <f t="shared" si="15"/>
        <v>0</v>
      </c>
      <c r="AK11" s="317">
        <v>0</v>
      </c>
      <c r="AL11" s="316">
        <v>0</v>
      </c>
      <c r="AM11" s="317">
        <v>0</v>
      </c>
      <c r="AN11" s="318">
        <v>0</v>
      </c>
    </row>
    <row r="12" spans="1:40" ht="13.75" customHeight="1" x14ac:dyDescent="0.2">
      <c r="A12" s="43" t="s">
        <v>328</v>
      </c>
      <c r="B12" s="307">
        <f t="shared" si="0"/>
        <v>7</v>
      </c>
      <c r="C12" s="308">
        <f t="shared" si="1"/>
        <v>11894</v>
      </c>
      <c r="D12" s="309">
        <f t="shared" si="2"/>
        <v>31</v>
      </c>
      <c r="E12" s="308">
        <f t="shared" si="3"/>
        <v>7</v>
      </c>
      <c r="F12" s="308">
        <f t="shared" si="4"/>
        <v>11894</v>
      </c>
      <c r="G12" s="310">
        <v>0</v>
      </c>
      <c r="H12" s="311">
        <v>0</v>
      </c>
      <c r="I12" s="310">
        <v>7</v>
      </c>
      <c r="J12" s="311">
        <v>11894</v>
      </c>
      <c r="K12" s="310">
        <v>0</v>
      </c>
      <c r="L12" s="311">
        <v>0</v>
      </c>
      <c r="M12" s="310">
        <v>0</v>
      </c>
      <c r="N12" s="311">
        <v>0</v>
      </c>
      <c r="O12" s="312">
        <f t="shared" si="6"/>
        <v>31</v>
      </c>
      <c r="P12" s="313">
        <f t="shared" si="7"/>
        <v>30</v>
      </c>
      <c r="Q12" s="313">
        <f t="shared" si="8"/>
        <v>0</v>
      </c>
      <c r="R12" s="313">
        <f t="shared" si="9"/>
        <v>30</v>
      </c>
      <c r="S12" s="313">
        <f t="shared" si="10"/>
        <v>0</v>
      </c>
      <c r="T12" s="313">
        <f t="shared" si="11"/>
        <v>1</v>
      </c>
      <c r="U12" s="308">
        <f t="shared" si="12"/>
        <v>0</v>
      </c>
      <c r="V12" s="314">
        <v>0</v>
      </c>
      <c r="W12" s="308">
        <v>0</v>
      </c>
      <c r="X12" s="314">
        <v>0</v>
      </c>
      <c r="Y12" s="308">
        <v>0</v>
      </c>
      <c r="Z12" s="314">
        <f t="shared" si="13"/>
        <v>31</v>
      </c>
      <c r="AA12" s="308">
        <v>0</v>
      </c>
      <c r="AB12" s="315">
        <v>30</v>
      </c>
      <c r="AC12" s="308">
        <v>0</v>
      </c>
      <c r="AD12" s="314">
        <v>1</v>
      </c>
      <c r="AE12" s="308">
        <f t="shared" si="14"/>
        <v>0</v>
      </c>
      <c r="AF12" s="316">
        <v>0</v>
      </c>
      <c r="AG12" s="317">
        <v>0</v>
      </c>
      <c r="AH12" s="316">
        <v>0</v>
      </c>
      <c r="AI12" s="317">
        <v>0</v>
      </c>
      <c r="AJ12" s="314">
        <f t="shared" si="15"/>
        <v>0</v>
      </c>
      <c r="AK12" s="317">
        <v>0</v>
      </c>
      <c r="AL12" s="316">
        <v>0</v>
      </c>
      <c r="AM12" s="317">
        <v>0</v>
      </c>
      <c r="AN12" s="318">
        <v>0</v>
      </c>
    </row>
    <row r="13" spans="1:40" ht="13.75" customHeight="1" x14ac:dyDescent="0.2">
      <c r="A13" s="43" t="s">
        <v>336</v>
      </c>
      <c r="B13" s="307">
        <f t="shared" si="0"/>
        <v>4</v>
      </c>
      <c r="C13" s="308">
        <f t="shared" si="1"/>
        <v>1019</v>
      </c>
      <c r="D13" s="309">
        <f t="shared" si="2"/>
        <v>9</v>
      </c>
      <c r="E13" s="308">
        <f t="shared" si="3"/>
        <v>4</v>
      </c>
      <c r="F13" s="308">
        <f t="shared" si="4"/>
        <v>1019</v>
      </c>
      <c r="G13" s="310">
        <v>0</v>
      </c>
      <c r="H13" s="311">
        <v>0</v>
      </c>
      <c r="I13" s="310">
        <v>4</v>
      </c>
      <c r="J13" s="311">
        <v>1019</v>
      </c>
      <c r="K13" s="310">
        <v>0</v>
      </c>
      <c r="L13" s="311">
        <v>0</v>
      </c>
      <c r="M13" s="310">
        <v>0</v>
      </c>
      <c r="N13" s="311">
        <v>0</v>
      </c>
      <c r="O13" s="312">
        <f t="shared" si="6"/>
        <v>9</v>
      </c>
      <c r="P13" s="313">
        <f t="shared" si="7"/>
        <v>4</v>
      </c>
      <c r="Q13" s="313">
        <f t="shared" si="8"/>
        <v>0</v>
      </c>
      <c r="R13" s="313">
        <f t="shared" si="9"/>
        <v>4</v>
      </c>
      <c r="S13" s="313">
        <f t="shared" si="10"/>
        <v>5</v>
      </c>
      <c r="T13" s="313">
        <f t="shared" si="11"/>
        <v>0</v>
      </c>
      <c r="U13" s="308">
        <f t="shared" si="12"/>
        <v>0</v>
      </c>
      <c r="V13" s="314">
        <v>0</v>
      </c>
      <c r="W13" s="308">
        <v>0</v>
      </c>
      <c r="X13" s="314">
        <v>0</v>
      </c>
      <c r="Y13" s="308">
        <v>0</v>
      </c>
      <c r="Z13" s="314">
        <f t="shared" si="13"/>
        <v>9</v>
      </c>
      <c r="AA13" s="308">
        <v>0</v>
      </c>
      <c r="AB13" s="315">
        <v>4</v>
      </c>
      <c r="AC13" s="308">
        <v>5</v>
      </c>
      <c r="AD13" s="314">
        <v>0</v>
      </c>
      <c r="AE13" s="308">
        <f t="shared" si="14"/>
        <v>0</v>
      </c>
      <c r="AF13" s="316">
        <v>0</v>
      </c>
      <c r="AG13" s="317">
        <v>0</v>
      </c>
      <c r="AH13" s="316">
        <v>0</v>
      </c>
      <c r="AI13" s="317">
        <v>0</v>
      </c>
      <c r="AJ13" s="314">
        <f t="shared" si="15"/>
        <v>0</v>
      </c>
      <c r="AK13" s="317">
        <v>0</v>
      </c>
      <c r="AL13" s="316">
        <v>0</v>
      </c>
      <c r="AM13" s="317">
        <v>0</v>
      </c>
      <c r="AN13" s="318">
        <v>0</v>
      </c>
    </row>
    <row r="14" spans="1:40" ht="13.75" customHeight="1" x14ac:dyDescent="0.2">
      <c r="A14" s="36" t="s">
        <v>335</v>
      </c>
      <c r="B14" s="307">
        <f t="shared" si="0"/>
        <v>2</v>
      </c>
      <c r="C14" s="308">
        <f t="shared" si="1"/>
        <v>8</v>
      </c>
      <c r="D14" s="309">
        <f t="shared" si="2"/>
        <v>1</v>
      </c>
      <c r="E14" s="308">
        <f t="shared" si="3"/>
        <v>0</v>
      </c>
      <c r="F14" s="308">
        <f t="shared" si="4"/>
        <v>0</v>
      </c>
      <c r="G14" s="310">
        <v>0</v>
      </c>
      <c r="H14" s="311">
        <v>0</v>
      </c>
      <c r="I14" s="310">
        <v>0</v>
      </c>
      <c r="J14" s="311">
        <v>0</v>
      </c>
      <c r="K14" s="310">
        <v>0</v>
      </c>
      <c r="L14" s="311">
        <v>0</v>
      </c>
      <c r="M14" s="310">
        <v>2</v>
      </c>
      <c r="N14" s="311">
        <v>8</v>
      </c>
      <c r="O14" s="312">
        <f t="shared" si="6"/>
        <v>1</v>
      </c>
      <c r="P14" s="313">
        <f t="shared" si="7"/>
        <v>0</v>
      </c>
      <c r="Q14" s="313">
        <f t="shared" si="8"/>
        <v>0</v>
      </c>
      <c r="R14" s="313">
        <f t="shared" si="9"/>
        <v>0</v>
      </c>
      <c r="S14" s="313">
        <f t="shared" si="10"/>
        <v>1</v>
      </c>
      <c r="T14" s="313">
        <f t="shared" si="11"/>
        <v>0</v>
      </c>
      <c r="U14" s="308">
        <f t="shared" si="12"/>
        <v>0</v>
      </c>
      <c r="V14" s="314">
        <v>0</v>
      </c>
      <c r="W14" s="308">
        <v>0</v>
      </c>
      <c r="X14" s="314">
        <v>0</v>
      </c>
      <c r="Y14" s="308">
        <v>0</v>
      </c>
      <c r="Z14" s="314">
        <f t="shared" si="13"/>
        <v>0</v>
      </c>
      <c r="AA14" s="308">
        <v>0</v>
      </c>
      <c r="AB14" s="315">
        <v>0</v>
      </c>
      <c r="AC14" s="308">
        <v>0</v>
      </c>
      <c r="AD14" s="314">
        <v>0</v>
      </c>
      <c r="AE14" s="308">
        <f t="shared" si="14"/>
        <v>0</v>
      </c>
      <c r="AF14" s="316">
        <v>0</v>
      </c>
      <c r="AG14" s="317">
        <v>0</v>
      </c>
      <c r="AH14" s="316">
        <v>0</v>
      </c>
      <c r="AI14" s="317">
        <v>0</v>
      </c>
      <c r="AJ14" s="314">
        <f t="shared" si="15"/>
        <v>1</v>
      </c>
      <c r="AK14" s="317">
        <v>0</v>
      </c>
      <c r="AL14" s="316">
        <v>0</v>
      </c>
      <c r="AM14" s="317">
        <v>1</v>
      </c>
      <c r="AN14" s="318">
        <v>0</v>
      </c>
    </row>
    <row r="15" spans="1:40" ht="13.75" customHeight="1" x14ac:dyDescent="0.2">
      <c r="A15" s="36" t="s">
        <v>334</v>
      </c>
      <c r="B15" s="307">
        <f t="shared" si="0"/>
        <v>0</v>
      </c>
      <c r="C15" s="308">
        <f t="shared" si="1"/>
        <v>0</v>
      </c>
      <c r="D15" s="309">
        <f t="shared" si="2"/>
        <v>0</v>
      </c>
      <c r="E15" s="308">
        <f t="shared" si="3"/>
        <v>0</v>
      </c>
      <c r="F15" s="308">
        <f t="shared" si="4"/>
        <v>0</v>
      </c>
      <c r="G15" s="310">
        <v>0</v>
      </c>
      <c r="H15" s="311">
        <v>0</v>
      </c>
      <c r="I15" s="310">
        <v>0</v>
      </c>
      <c r="J15" s="311">
        <v>0</v>
      </c>
      <c r="K15" s="310">
        <v>0</v>
      </c>
      <c r="L15" s="311">
        <v>0</v>
      </c>
      <c r="M15" s="310">
        <v>0</v>
      </c>
      <c r="N15" s="311">
        <v>0</v>
      </c>
      <c r="O15" s="312">
        <f t="shared" si="6"/>
        <v>0</v>
      </c>
      <c r="P15" s="313">
        <f t="shared" si="7"/>
        <v>0</v>
      </c>
      <c r="Q15" s="313">
        <f t="shared" si="8"/>
        <v>0</v>
      </c>
      <c r="R15" s="313">
        <f t="shared" si="9"/>
        <v>0</v>
      </c>
      <c r="S15" s="313">
        <f t="shared" si="10"/>
        <v>0</v>
      </c>
      <c r="T15" s="313">
        <f t="shared" si="11"/>
        <v>0</v>
      </c>
      <c r="U15" s="308">
        <f t="shared" si="12"/>
        <v>0</v>
      </c>
      <c r="V15" s="314">
        <v>0</v>
      </c>
      <c r="W15" s="308">
        <v>0</v>
      </c>
      <c r="X15" s="314">
        <v>0</v>
      </c>
      <c r="Y15" s="308">
        <v>0</v>
      </c>
      <c r="Z15" s="314">
        <f t="shared" si="13"/>
        <v>0</v>
      </c>
      <c r="AA15" s="308">
        <v>0</v>
      </c>
      <c r="AB15" s="314">
        <v>0</v>
      </c>
      <c r="AC15" s="308">
        <v>0</v>
      </c>
      <c r="AD15" s="314">
        <v>0</v>
      </c>
      <c r="AE15" s="308">
        <f t="shared" si="14"/>
        <v>0</v>
      </c>
      <c r="AF15" s="316">
        <v>0</v>
      </c>
      <c r="AG15" s="317">
        <v>0</v>
      </c>
      <c r="AH15" s="316">
        <v>0</v>
      </c>
      <c r="AI15" s="317">
        <v>0</v>
      </c>
      <c r="AJ15" s="314">
        <f t="shared" si="15"/>
        <v>0</v>
      </c>
      <c r="AK15" s="317">
        <v>0</v>
      </c>
      <c r="AL15" s="316">
        <v>0</v>
      </c>
      <c r="AM15" s="317">
        <v>0</v>
      </c>
      <c r="AN15" s="318">
        <v>0</v>
      </c>
    </row>
    <row r="16" spans="1:40" ht="13.75" customHeight="1" x14ac:dyDescent="0.2">
      <c r="A16" s="43" t="s">
        <v>338</v>
      </c>
      <c r="B16" s="307">
        <f t="shared" si="0"/>
        <v>5</v>
      </c>
      <c r="C16" s="308">
        <f t="shared" si="1"/>
        <v>19</v>
      </c>
      <c r="D16" s="309">
        <f t="shared" si="2"/>
        <v>10</v>
      </c>
      <c r="E16" s="308">
        <f t="shared" si="3"/>
        <v>3</v>
      </c>
      <c r="F16" s="308">
        <f t="shared" si="4"/>
        <v>12</v>
      </c>
      <c r="G16" s="310">
        <v>2</v>
      </c>
      <c r="H16" s="311">
        <v>11</v>
      </c>
      <c r="I16" s="310">
        <v>1</v>
      </c>
      <c r="J16" s="311">
        <v>1</v>
      </c>
      <c r="K16" s="310">
        <v>0</v>
      </c>
      <c r="L16" s="311">
        <v>0</v>
      </c>
      <c r="M16" s="310">
        <v>2</v>
      </c>
      <c r="N16" s="311">
        <v>7</v>
      </c>
      <c r="O16" s="312">
        <f t="shared" si="6"/>
        <v>10</v>
      </c>
      <c r="P16" s="313">
        <f t="shared" si="7"/>
        <v>6</v>
      </c>
      <c r="Q16" s="313">
        <f t="shared" si="8"/>
        <v>2</v>
      </c>
      <c r="R16" s="313">
        <f t="shared" si="9"/>
        <v>4</v>
      </c>
      <c r="S16" s="313">
        <f t="shared" si="10"/>
        <v>3</v>
      </c>
      <c r="T16" s="313">
        <f t="shared" si="11"/>
        <v>1</v>
      </c>
      <c r="U16" s="308">
        <f t="shared" si="12"/>
        <v>3</v>
      </c>
      <c r="V16" s="314">
        <v>2</v>
      </c>
      <c r="W16" s="308">
        <v>0</v>
      </c>
      <c r="X16" s="314">
        <v>0</v>
      </c>
      <c r="Y16" s="308">
        <v>1</v>
      </c>
      <c r="Z16" s="314">
        <f t="shared" si="13"/>
        <v>1</v>
      </c>
      <c r="AA16" s="308">
        <v>0</v>
      </c>
      <c r="AB16" s="315">
        <v>1</v>
      </c>
      <c r="AC16" s="308">
        <v>0</v>
      </c>
      <c r="AD16" s="314">
        <v>0</v>
      </c>
      <c r="AE16" s="308">
        <f t="shared" si="14"/>
        <v>0</v>
      </c>
      <c r="AF16" s="316">
        <v>0</v>
      </c>
      <c r="AG16" s="317">
        <v>0</v>
      </c>
      <c r="AH16" s="316">
        <v>0</v>
      </c>
      <c r="AI16" s="317">
        <v>0</v>
      </c>
      <c r="AJ16" s="314">
        <f t="shared" si="15"/>
        <v>6</v>
      </c>
      <c r="AK16" s="317">
        <v>0</v>
      </c>
      <c r="AL16" s="316">
        <v>3</v>
      </c>
      <c r="AM16" s="317">
        <v>3</v>
      </c>
      <c r="AN16" s="318">
        <v>0</v>
      </c>
    </row>
    <row r="17" spans="1:40" ht="13.75" customHeight="1" x14ac:dyDescent="0.2">
      <c r="A17" s="36" t="s">
        <v>156</v>
      </c>
      <c r="B17" s="307">
        <f t="shared" si="0"/>
        <v>3</v>
      </c>
      <c r="C17" s="308">
        <f t="shared" si="1"/>
        <v>8911</v>
      </c>
      <c r="D17" s="309">
        <f t="shared" si="2"/>
        <v>140</v>
      </c>
      <c r="E17" s="308">
        <f t="shared" si="3"/>
        <v>2</v>
      </c>
      <c r="F17" s="308">
        <f t="shared" si="4"/>
        <v>8902</v>
      </c>
      <c r="G17" s="310">
        <v>1</v>
      </c>
      <c r="H17" s="311">
        <v>8901</v>
      </c>
      <c r="I17" s="310">
        <v>1</v>
      </c>
      <c r="J17" s="311">
        <v>1</v>
      </c>
      <c r="K17" s="310">
        <v>0</v>
      </c>
      <c r="L17" s="311">
        <v>0</v>
      </c>
      <c r="M17" s="310">
        <v>1</v>
      </c>
      <c r="N17" s="311">
        <v>9</v>
      </c>
      <c r="O17" s="312">
        <f t="shared" si="6"/>
        <v>140</v>
      </c>
      <c r="P17" s="313">
        <f t="shared" si="7"/>
        <v>0</v>
      </c>
      <c r="Q17" s="313">
        <f t="shared" si="8"/>
        <v>0</v>
      </c>
      <c r="R17" s="313">
        <f t="shared" si="9"/>
        <v>0</v>
      </c>
      <c r="S17" s="313">
        <f t="shared" si="10"/>
        <v>140</v>
      </c>
      <c r="T17" s="313">
        <f t="shared" si="11"/>
        <v>0</v>
      </c>
      <c r="U17" s="308">
        <f t="shared" si="12"/>
        <v>140</v>
      </c>
      <c r="V17" s="314">
        <v>0</v>
      </c>
      <c r="W17" s="308">
        <v>0</v>
      </c>
      <c r="X17" s="314">
        <v>140</v>
      </c>
      <c r="Y17" s="308">
        <v>0</v>
      </c>
      <c r="Z17" s="314">
        <f t="shared" si="13"/>
        <v>0</v>
      </c>
      <c r="AA17" s="308">
        <v>0</v>
      </c>
      <c r="AB17" s="314">
        <v>0</v>
      </c>
      <c r="AC17" s="308">
        <v>0</v>
      </c>
      <c r="AD17" s="314">
        <v>0</v>
      </c>
      <c r="AE17" s="308">
        <f t="shared" si="14"/>
        <v>0</v>
      </c>
      <c r="AF17" s="316">
        <v>0</v>
      </c>
      <c r="AG17" s="317">
        <v>0</v>
      </c>
      <c r="AH17" s="316">
        <v>0</v>
      </c>
      <c r="AI17" s="317">
        <v>0</v>
      </c>
      <c r="AJ17" s="314">
        <f t="shared" si="15"/>
        <v>0</v>
      </c>
      <c r="AK17" s="317">
        <v>0</v>
      </c>
      <c r="AL17" s="316">
        <v>0</v>
      </c>
      <c r="AM17" s="317">
        <v>0</v>
      </c>
      <c r="AN17" s="318">
        <v>0</v>
      </c>
    </row>
    <row r="18" spans="1:40" ht="13.75" customHeight="1" x14ac:dyDescent="0.2">
      <c r="A18" s="36" t="s">
        <v>337</v>
      </c>
      <c r="B18" s="307">
        <f t="shared" si="0"/>
        <v>2</v>
      </c>
      <c r="C18" s="308">
        <f t="shared" si="1"/>
        <v>5</v>
      </c>
      <c r="D18" s="309">
        <f t="shared" si="2"/>
        <v>0</v>
      </c>
      <c r="E18" s="308">
        <f t="shared" si="3"/>
        <v>2</v>
      </c>
      <c r="F18" s="308">
        <f t="shared" si="4"/>
        <v>5</v>
      </c>
      <c r="G18" s="310">
        <v>0</v>
      </c>
      <c r="H18" s="311">
        <v>0</v>
      </c>
      <c r="I18" s="310">
        <v>2</v>
      </c>
      <c r="J18" s="311">
        <v>5</v>
      </c>
      <c r="K18" s="310">
        <v>0</v>
      </c>
      <c r="L18" s="311">
        <v>0</v>
      </c>
      <c r="M18" s="310">
        <v>0</v>
      </c>
      <c r="N18" s="311">
        <v>0</v>
      </c>
      <c r="O18" s="312">
        <f t="shared" si="6"/>
        <v>0</v>
      </c>
      <c r="P18" s="313">
        <f t="shared" si="7"/>
        <v>0</v>
      </c>
      <c r="Q18" s="313">
        <f t="shared" si="8"/>
        <v>0</v>
      </c>
      <c r="R18" s="313">
        <f t="shared" si="9"/>
        <v>0</v>
      </c>
      <c r="S18" s="313">
        <f t="shared" si="10"/>
        <v>0</v>
      </c>
      <c r="T18" s="313">
        <f t="shared" si="11"/>
        <v>0</v>
      </c>
      <c r="U18" s="308">
        <f t="shared" si="12"/>
        <v>0</v>
      </c>
      <c r="V18" s="314">
        <v>0</v>
      </c>
      <c r="W18" s="308">
        <v>0</v>
      </c>
      <c r="X18" s="314">
        <v>0</v>
      </c>
      <c r="Y18" s="308">
        <v>0</v>
      </c>
      <c r="Z18" s="314">
        <f t="shared" si="13"/>
        <v>0</v>
      </c>
      <c r="AA18" s="308">
        <v>0</v>
      </c>
      <c r="AB18" s="314">
        <v>0</v>
      </c>
      <c r="AC18" s="308">
        <v>0</v>
      </c>
      <c r="AD18" s="314">
        <v>0</v>
      </c>
      <c r="AE18" s="308">
        <f t="shared" si="14"/>
        <v>0</v>
      </c>
      <c r="AF18" s="316">
        <v>0</v>
      </c>
      <c r="AG18" s="317">
        <v>0</v>
      </c>
      <c r="AH18" s="316">
        <v>0</v>
      </c>
      <c r="AI18" s="317">
        <v>0</v>
      </c>
      <c r="AJ18" s="314">
        <f t="shared" si="15"/>
        <v>0</v>
      </c>
      <c r="AK18" s="317">
        <v>0</v>
      </c>
      <c r="AL18" s="316">
        <v>0</v>
      </c>
      <c r="AM18" s="317">
        <v>0</v>
      </c>
      <c r="AN18" s="318">
        <v>0</v>
      </c>
    </row>
    <row r="19" spans="1:40" ht="13.75" customHeight="1" x14ac:dyDescent="0.2">
      <c r="A19" s="43" t="s">
        <v>333</v>
      </c>
      <c r="B19" s="307">
        <f t="shared" si="0"/>
        <v>4</v>
      </c>
      <c r="C19" s="308">
        <f t="shared" si="1"/>
        <v>33</v>
      </c>
      <c r="D19" s="309">
        <f t="shared" si="2"/>
        <v>11</v>
      </c>
      <c r="E19" s="308">
        <f t="shared" si="3"/>
        <v>2</v>
      </c>
      <c r="F19" s="308">
        <f t="shared" si="4"/>
        <v>19</v>
      </c>
      <c r="G19" s="310">
        <v>1</v>
      </c>
      <c r="H19" s="311">
        <v>6</v>
      </c>
      <c r="I19" s="310">
        <v>1</v>
      </c>
      <c r="J19" s="311">
        <v>13</v>
      </c>
      <c r="K19" s="310">
        <v>0</v>
      </c>
      <c r="L19" s="311">
        <v>0</v>
      </c>
      <c r="M19" s="310">
        <v>2</v>
      </c>
      <c r="N19" s="311">
        <v>14</v>
      </c>
      <c r="O19" s="312">
        <f t="shared" si="6"/>
        <v>11</v>
      </c>
      <c r="P19" s="313">
        <f t="shared" si="7"/>
        <v>8</v>
      </c>
      <c r="Q19" s="313">
        <f t="shared" si="8"/>
        <v>2</v>
      </c>
      <c r="R19" s="313">
        <f t="shared" si="9"/>
        <v>6</v>
      </c>
      <c r="S19" s="313">
        <f t="shared" si="10"/>
        <v>3</v>
      </c>
      <c r="T19" s="313">
        <f t="shared" si="11"/>
        <v>0</v>
      </c>
      <c r="U19" s="308">
        <f t="shared" si="12"/>
        <v>2</v>
      </c>
      <c r="V19" s="314">
        <v>2</v>
      </c>
      <c r="W19" s="308">
        <v>0</v>
      </c>
      <c r="X19" s="314">
        <v>0</v>
      </c>
      <c r="Y19" s="308">
        <v>0</v>
      </c>
      <c r="Z19" s="314">
        <f t="shared" si="13"/>
        <v>6</v>
      </c>
      <c r="AA19" s="308">
        <v>0</v>
      </c>
      <c r="AB19" s="315">
        <v>6</v>
      </c>
      <c r="AC19" s="308">
        <v>0</v>
      </c>
      <c r="AD19" s="314">
        <v>0</v>
      </c>
      <c r="AE19" s="308">
        <f t="shared" si="14"/>
        <v>0</v>
      </c>
      <c r="AF19" s="316">
        <v>0</v>
      </c>
      <c r="AG19" s="317">
        <v>0</v>
      </c>
      <c r="AH19" s="316">
        <v>0</v>
      </c>
      <c r="AI19" s="317">
        <v>0</v>
      </c>
      <c r="AJ19" s="314">
        <f t="shared" si="15"/>
        <v>3</v>
      </c>
      <c r="AK19" s="317">
        <v>0</v>
      </c>
      <c r="AL19" s="316">
        <v>0</v>
      </c>
      <c r="AM19" s="317">
        <v>3</v>
      </c>
      <c r="AN19" s="318">
        <v>0</v>
      </c>
    </row>
    <row r="20" spans="1:40" ht="13.75" customHeight="1" x14ac:dyDescent="0.2">
      <c r="A20" s="36" t="s">
        <v>332</v>
      </c>
      <c r="B20" s="307">
        <f t="shared" si="0"/>
        <v>1</v>
      </c>
      <c r="C20" s="308">
        <f t="shared" si="1"/>
        <v>5</v>
      </c>
      <c r="D20" s="309">
        <f t="shared" si="2"/>
        <v>2</v>
      </c>
      <c r="E20" s="308">
        <f t="shared" si="3"/>
        <v>1</v>
      </c>
      <c r="F20" s="308">
        <f t="shared" si="4"/>
        <v>5</v>
      </c>
      <c r="G20" s="310">
        <v>0</v>
      </c>
      <c r="H20" s="311">
        <v>0</v>
      </c>
      <c r="I20" s="310">
        <v>1</v>
      </c>
      <c r="J20" s="311">
        <v>5</v>
      </c>
      <c r="K20" s="310">
        <v>0</v>
      </c>
      <c r="L20" s="311">
        <v>0</v>
      </c>
      <c r="M20" s="310">
        <v>0</v>
      </c>
      <c r="N20" s="311">
        <v>0</v>
      </c>
      <c r="O20" s="312">
        <f t="shared" si="6"/>
        <v>2</v>
      </c>
      <c r="P20" s="313">
        <f t="shared" si="7"/>
        <v>0</v>
      </c>
      <c r="Q20" s="313">
        <f t="shared" si="8"/>
        <v>0</v>
      </c>
      <c r="R20" s="313">
        <f t="shared" si="9"/>
        <v>0</v>
      </c>
      <c r="S20" s="313">
        <f t="shared" si="10"/>
        <v>2</v>
      </c>
      <c r="T20" s="313">
        <f t="shared" si="11"/>
        <v>0</v>
      </c>
      <c r="U20" s="308">
        <f t="shared" si="12"/>
        <v>0</v>
      </c>
      <c r="V20" s="314">
        <v>0</v>
      </c>
      <c r="W20" s="308">
        <v>0</v>
      </c>
      <c r="X20" s="314">
        <v>0</v>
      </c>
      <c r="Y20" s="308">
        <v>0</v>
      </c>
      <c r="Z20" s="314">
        <f t="shared" si="13"/>
        <v>2</v>
      </c>
      <c r="AA20" s="314">
        <v>0</v>
      </c>
      <c r="AB20" s="314">
        <v>0</v>
      </c>
      <c r="AC20" s="308">
        <v>2</v>
      </c>
      <c r="AD20" s="314">
        <v>0</v>
      </c>
      <c r="AE20" s="308">
        <f t="shared" si="14"/>
        <v>0</v>
      </c>
      <c r="AF20" s="316">
        <v>0</v>
      </c>
      <c r="AG20" s="317">
        <v>0</v>
      </c>
      <c r="AH20" s="316">
        <v>0</v>
      </c>
      <c r="AI20" s="317">
        <v>0</v>
      </c>
      <c r="AJ20" s="314">
        <f t="shared" si="15"/>
        <v>0</v>
      </c>
      <c r="AK20" s="317">
        <v>0</v>
      </c>
      <c r="AL20" s="316">
        <v>0</v>
      </c>
      <c r="AM20" s="317">
        <v>0</v>
      </c>
      <c r="AN20" s="318">
        <v>0</v>
      </c>
    </row>
    <row r="21" spans="1:40" ht="13.75" customHeight="1" x14ac:dyDescent="0.2">
      <c r="A21" s="43" t="s">
        <v>331</v>
      </c>
      <c r="B21" s="307">
        <f t="shared" si="0"/>
        <v>5</v>
      </c>
      <c r="C21" s="308">
        <f t="shared" si="1"/>
        <v>31</v>
      </c>
      <c r="D21" s="309">
        <f t="shared" si="2"/>
        <v>14</v>
      </c>
      <c r="E21" s="308">
        <f t="shared" si="3"/>
        <v>4</v>
      </c>
      <c r="F21" s="308">
        <f t="shared" si="4"/>
        <v>27</v>
      </c>
      <c r="G21" s="310">
        <v>0</v>
      </c>
      <c r="H21" s="311">
        <v>0</v>
      </c>
      <c r="I21" s="310">
        <v>4</v>
      </c>
      <c r="J21" s="311">
        <v>27</v>
      </c>
      <c r="K21" s="310">
        <v>1</v>
      </c>
      <c r="L21" s="311">
        <v>4</v>
      </c>
      <c r="M21" s="310">
        <v>0</v>
      </c>
      <c r="N21" s="311">
        <v>0</v>
      </c>
      <c r="O21" s="312">
        <f t="shared" si="6"/>
        <v>14</v>
      </c>
      <c r="P21" s="313">
        <f t="shared" si="7"/>
        <v>10</v>
      </c>
      <c r="Q21" s="313">
        <f t="shared" si="8"/>
        <v>0</v>
      </c>
      <c r="R21" s="313">
        <f t="shared" si="9"/>
        <v>10</v>
      </c>
      <c r="S21" s="313">
        <f t="shared" si="10"/>
        <v>4</v>
      </c>
      <c r="T21" s="313">
        <f t="shared" si="11"/>
        <v>0</v>
      </c>
      <c r="U21" s="308">
        <f t="shared" si="12"/>
        <v>0</v>
      </c>
      <c r="V21" s="314">
        <v>0</v>
      </c>
      <c r="W21" s="308">
        <v>0</v>
      </c>
      <c r="X21" s="314">
        <v>0</v>
      </c>
      <c r="Y21" s="308">
        <v>0</v>
      </c>
      <c r="Z21" s="314">
        <f t="shared" si="13"/>
        <v>10</v>
      </c>
      <c r="AA21" s="314">
        <v>0</v>
      </c>
      <c r="AB21" s="315">
        <v>10</v>
      </c>
      <c r="AC21" s="308">
        <v>0</v>
      </c>
      <c r="AD21" s="314">
        <v>0</v>
      </c>
      <c r="AE21" s="308">
        <f t="shared" si="14"/>
        <v>4</v>
      </c>
      <c r="AF21" s="316">
        <v>0</v>
      </c>
      <c r="AG21" s="317">
        <v>0</v>
      </c>
      <c r="AH21" s="316">
        <v>4</v>
      </c>
      <c r="AI21" s="317">
        <v>0</v>
      </c>
      <c r="AJ21" s="314">
        <f t="shared" si="15"/>
        <v>0</v>
      </c>
      <c r="AK21" s="317">
        <v>0</v>
      </c>
      <c r="AL21" s="316">
        <v>0</v>
      </c>
      <c r="AM21" s="317">
        <v>0</v>
      </c>
      <c r="AN21" s="318">
        <v>0</v>
      </c>
    </row>
    <row r="22" spans="1:40" ht="13.75" customHeight="1" x14ac:dyDescent="0.2">
      <c r="A22" s="36" t="s">
        <v>330</v>
      </c>
      <c r="B22" s="307">
        <f t="shared" si="0"/>
        <v>1</v>
      </c>
      <c r="C22" s="308">
        <f t="shared" si="1"/>
        <v>9</v>
      </c>
      <c r="D22" s="309">
        <f t="shared" si="2"/>
        <v>0</v>
      </c>
      <c r="E22" s="308">
        <f t="shared" si="3"/>
        <v>0</v>
      </c>
      <c r="F22" s="308">
        <f t="shared" si="4"/>
        <v>0</v>
      </c>
      <c r="G22" s="310">
        <v>0</v>
      </c>
      <c r="H22" s="311">
        <v>0</v>
      </c>
      <c r="I22" s="310">
        <v>0</v>
      </c>
      <c r="J22" s="311">
        <v>0</v>
      </c>
      <c r="K22" s="310">
        <v>0</v>
      </c>
      <c r="L22" s="311">
        <v>0</v>
      </c>
      <c r="M22" s="310">
        <v>1</v>
      </c>
      <c r="N22" s="311">
        <v>9</v>
      </c>
      <c r="O22" s="312">
        <f t="shared" si="6"/>
        <v>0</v>
      </c>
      <c r="P22" s="313">
        <f t="shared" si="7"/>
        <v>0</v>
      </c>
      <c r="Q22" s="313">
        <f t="shared" si="8"/>
        <v>0</v>
      </c>
      <c r="R22" s="313">
        <f t="shared" si="9"/>
        <v>0</v>
      </c>
      <c r="S22" s="313">
        <f t="shared" si="10"/>
        <v>0</v>
      </c>
      <c r="T22" s="313">
        <f t="shared" si="11"/>
        <v>0</v>
      </c>
      <c r="U22" s="308">
        <f t="shared" si="12"/>
        <v>0</v>
      </c>
      <c r="V22" s="314">
        <v>0</v>
      </c>
      <c r="W22" s="308">
        <v>0</v>
      </c>
      <c r="X22" s="314">
        <v>0</v>
      </c>
      <c r="Y22" s="308">
        <v>0</v>
      </c>
      <c r="Z22" s="314">
        <f t="shared" si="13"/>
        <v>0</v>
      </c>
      <c r="AA22" s="308">
        <v>0</v>
      </c>
      <c r="AB22" s="314">
        <v>0</v>
      </c>
      <c r="AC22" s="308">
        <v>0</v>
      </c>
      <c r="AD22" s="314">
        <v>0</v>
      </c>
      <c r="AE22" s="308">
        <f t="shared" si="14"/>
        <v>0</v>
      </c>
      <c r="AF22" s="316">
        <v>0</v>
      </c>
      <c r="AG22" s="317">
        <v>0</v>
      </c>
      <c r="AH22" s="316">
        <v>0</v>
      </c>
      <c r="AI22" s="317">
        <v>0</v>
      </c>
      <c r="AJ22" s="314">
        <f t="shared" si="15"/>
        <v>0</v>
      </c>
      <c r="AK22" s="317">
        <v>0</v>
      </c>
      <c r="AL22" s="316">
        <v>0</v>
      </c>
      <c r="AM22" s="317">
        <v>0</v>
      </c>
      <c r="AN22" s="318">
        <v>0</v>
      </c>
    </row>
    <row r="23" spans="1:40" ht="13.75" customHeight="1" x14ac:dyDescent="0.2">
      <c r="A23" s="36" t="s">
        <v>366</v>
      </c>
      <c r="B23" s="307">
        <f t="shared" si="0"/>
        <v>0</v>
      </c>
      <c r="C23" s="308">
        <f t="shared" si="1"/>
        <v>0</v>
      </c>
      <c r="D23" s="309">
        <f t="shared" si="2"/>
        <v>0</v>
      </c>
      <c r="E23" s="308">
        <f t="shared" si="3"/>
        <v>0</v>
      </c>
      <c r="F23" s="308">
        <f t="shared" si="4"/>
        <v>0</v>
      </c>
      <c r="G23" s="310">
        <v>0</v>
      </c>
      <c r="H23" s="311">
        <v>0</v>
      </c>
      <c r="I23" s="310">
        <v>0</v>
      </c>
      <c r="J23" s="311">
        <v>0</v>
      </c>
      <c r="K23" s="310">
        <v>0</v>
      </c>
      <c r="L23" s="311">
        <v>0</v>
      </c>
      <c r="M23" s="310">
        <v>0</v>
      </c>
      <c r="N23" s="311">
        <v>0</v>
      </c>
      <c r="O23" s="312">
        <f t="shared" si="6"/>
        <v>0</v>
      </c>
      <c r="P23" s="313">
        <f t="shared" si="7"/>
        <v>0</v>
      </c>
      <c r="Q23" s="313">
        <f t="shared" si="8"/>
        <v>0</v>
      </c>
      <c r="R23" s="313">
        <f t="shared" si="9"/>
        <v>0</v>
      </c>
      <c r="S23" s="313">
        <f t="shared" si="10"/>
        <v>0</v>
      </c>
      <c r="T23" s="313">
        <f t="shared" si="11"/>
        <v>0</v>
      </c>
      <c r="U23" s="308">
        <f t="shared" si="12"/>
        <v>0</v>
      </c>
      <c r="V23" s="314">
        <v>0</v>
      </c>
      <c r="W23" s="308">
        <v>0</v>
      </c>
      <c r="X23" s="314">
        <v>0</v>
      </c>
      <c r="Y23" s="308">
        <v>0</v>
      </c>
      <c r="Z23" s="314">
        <f t="shared" si="13"/>
        <v>0</v>
      </c>
      <c r="AA23" s="308">
        <v>0</v>
      </c>
      <c r="AB23" s="315">
        <v>0</v>
      </c>
      <c r="AC23" s="308">
        <v>0</v>
      </c>
      <c r="AD23" s="314">
        <v>0</v>
      </c>
      <c r="AE23" s="308">
        <f t="shared" si="14"/>
        <v>0</v>
      </c>
      <c r="AF23" s="316">
        <v>0</v>
      </c>
      <c r="AG23" s="317">
        <v>0</v>
      </c>
      <c r="AH23" s="316">
        <v>0</v>
      </c>
      <c r="AI23" s="317">
        <v>0</v>
      </c>
      <c r="AJ23" s="314">
        <f t="shared" si="15"/>
        <v>0</v>
      </c>
      <c r="AK23" s="317">
        <v>0</v>
      </c>
      <c r="AL23" s="316">
        <v>0</v>
      </c>
      <c r="AM23" s="317">
        <v>0</v>
      </c>
      <c r="AN23" s="318">
        <v>0</v>
      </c>
    </row>
    <row r="24" spans="1:40" ht="13.75" customHeight="1" x14ac:dyDescent="0.2">
      <c r="A24" s="43" t="s">
        <v>340</v>
      </c>
      <c r="B24" s="307">
        <f t="shared" si="0"/>
        <v>3</v>
      </c>
      <c r="C24" s="308">
        <f t="shared" si="1"/>
        <v>815</v>
      </c>
      <c r="D24" s="309">
        <f t="shared" si="2"/>
        <v>41</v>
      </c>
      <c r="E24" s="308">
        <f t="shared" si="3"/>
        <v>3</v>
      </c>
      <c r="F24" s="308">
        <f t="shared" si="4"/>
        <v>815</v>
      </c>
      <c r="G24" s="310">
        <v>0</v>
      </c>
      <c r="H24" s="311">
        <v>0</v>
      </c>
      <c r="I24" s="310">
        <v>3</v>
      </c>
      <c r="J24" s="311">
        <v>815</v>
      </c>
      <c r="K24" s="310">
        <v>0</v>
      </c>
      <c r="L24" s="311">
        <v>0</v>
      </c>
      <c r="M24" s="310">
        <v>0</v>
      </c>
      <c r="N24" s="311">
        <v>0</v>
      </c>
      <c r="O24" s="312">
        <f t="shared" si="6"/>
        <v>41</v>
      </c>
      <c r="P24" s="313">
        <f t="shared" si="7"/>
        <v>41</v>
      </c>
      <c r="Q24" s="313">
        <f t="shared" si="8"/>
        <v>0</v>
      </c>
      <c r="R24" s="313">
        <f t="shared" si="9"/>
        <v>41</v>
      </c>
      <c r="S24" s="313">
        <f t="shared" si="10"/>
        <v>0</v>
      </c>
      <c r="T24" s="313">
        <f t="shared" si="11"/>
        <v>0</v>
      </c>
      <c r="U24" s="308">
        <f t="shared" si="12"/>
        <v>0</v>
      </c>
      <c r="V24" s="314">
        <v>0</v>
      </c>
      <c r="W24" s="308">
        <v>0</v>
      </c>
      <c r="X24" s="314">
        <v>0</v>
      </c>
      <c r="Y24" s="308">
        <v>0</v>
      </c>
      <c r="Z24" s="314">
        <f t="shared" si="13"/>
        <v>41</v>
      </c>
      <c r="AA24" s="308">
        <v>0</v>
      </c>
      <c r="AB24" s="314">
        <v>41</v>
      </c>
      <c r="AC24" s="308">
        <v>0</v>
      </c>
      <c r="AD24" s="314">
        <v>0</v>
      </c>
      <c r="AE24" s="308">
        <f t="shared" si="14"/>
        <v>0</v>
      </c>
      <c r="AF24" s="316">
        <v>0</v>
      </c>
      <c r="AG24" s="317">
        <v>0</v>
      </c>
      <c r="AH24" s="316">
        <v>0</v>
      </c>
      <c r="AI24" s="317">
        <v>0</v>
      </c>
      <c r="AJ24" s="314">
        <f t="shared" si="15"/>
        <v>0</v>
      </c>
      <c r="AK24" s="317">
        <v>0</v>
      </c>
      <c r="AL24" s="316">
        <v>0</v>
      </c>
      <c r="AM24" s="317">
        <v>0</v>
      </c>
      <c r="AN24" s="318">
        <v>0</v>
      </c>
    </row>
    <row r="25" spans="1:40" ht="13.75" customHeight="1" x14ac:dyDescent="0.2">
      <c r="A25" s="44" t="s">
        <v>339</v>
      </c>
      <c r="B25" s="320">
        <f t="shared" si="0"/>
        <v>5</v>
      </c>
      <c r="C25" s="321">
        <f t="shared" si="1"/>
        <v>11</v>
      </c>
      <c r="D25" s="322">
        <f t="shared" si="2"/>
        <v>25</v>
      </c>
      <c r="E25" s="321">
        <f t="shared" si="3"/>
        <v>4</v>
      </c>
      <c r="F25" s="321">
        <f t="shared" si="4"/>
        <v>7</v>
      </c>
      <c r="G25" s="323">
        <v>0</v>
      </c>
      <c r="H25" s="324">
        <v>0</v>
      </c>
      <c r="I25" s="323">
        <v>4</v>
      </c>
      <c r="J25" s="324">
        <v>7</v>
      </c>
      <c r="K25" s="323">
        <v>0</v>
      </c>
      <c r="L25" s="324">
        <v>0</v>
      </c>
      <c r="M25" s="323">
        <v>1</v>
      </c>
      <c r="N25" s="324">
        <v>4</v>
      </c>
      <c r="O25" s="325">
        <f t="shared" si="6"/>
        <v>25</v>
      </c>
      <c r="P25" s="313">
        <f t="shared" si="7"/>
        <v>6</v>
      </c>
      <c r="Q25" s="326">
        <f t="shared" si="8"/>
        <v>0</v>
      </c>
      <c r="R25" s="326">
        <f t="shared" si="9"/>
        <v>6</v>
      </c>
      <c r="S25" s="326">
        <f t="shared" si="10"/>
        <v>18</v>
      </c>
      <c r="T25" s="326">
        <f t="shared" si="11"/>
        <v>1</v>
      </c>
      <c r="U25" s="321">
        <f t="shared" si="12"/>
        <v>0</v>
      </c>
      <c r="V25" s="327">
        <v>0</v>
      </c>
      <c r="W25" s="327">
        <v>0</v>
      </c>
      <c r="X25" s="328">
        <v>0</v>
      </c>
      <c r="Y25" s="321">
        <v>0</v>
      </c>
      <c r="Z25" s="328">
        <f t="shared" si="13"/>
        <v>20</v>
      </c>
      <c r="AA25" s="321">
        <v>0</v>
      </c>
      <c r="AB25" s="328">
        <v>1</v>
      </c>
      <c r="AC25" s="321">
        <v>18</v>
      </c>
      <c r="AD25" s="328">
        <v>1</v>
      </c>
      <c r="AE25" s="321">
        <f t="shared" si="14"/>
        <v>0</v>
      </c>
      <c r="AF25" s="329">
        <v>0</v>
      </c>
      <c r="AG25" s="329">
        <v>0</v>
      </c>
      <c r="AH25" s="329">
        <v>0</v>
      </c>
      <c r="AI25" s="330">
        <v>0</v>
      </c>
      <c r="AJ25" s="328">
        <f t="shared" si="15"/>
        <v>5</v>
      </c>
      <c r="AK25" s="329">
        <v>0</v>
      </c>
      <c r="AL25" s="329">
        <v>5</v>
      </c>
      <c r="AM25" s="329">
        <v>0</v>
      </c>
      <c r="AN25" s="331">
        <v>0</v>
      </c>
    </row>
    <row r="26" spans="1:40" s="306" customFormat="1" ht="13.75" customHeight="1" x14ac:dyDescent="0.2">
      <c r="A26" s="35" t="s">
        <v>367</v>
      </c>
      <c r="B26" s="319">
        <f t="shared" si="0"/>
        <v>107</v>
      </c>
      <c r="C26" s="332">
        <f t="shared" si="1"/>
        <v>253593</v>
      </c>
      <c r="D26" s="333">
        <f t="shared" si="2"/>
        <v>342</v>
      </c>
      <c r="E26" s="332">
        <f t="shared" si="3"/>
        <v>73</v>
      </c>
      <c r="F26" s="332">
        <f t="shared" si="4"/>
        <v>253450</v>
      </c>
      <c r="G26" s="334">
        <f t="shared" ref="G26:N26" si="17">SUM(G27:G37)</f>
        <v>3</v>
      </c>
      <c r="H26" s="335">
        <f t="shared" si="17"/>
        <v>3</v>
      </c>
      <c r="I26" s="334">
        <f t="shared" si="17"/>
        <v>70</v>
      </c>
      <c r="J26" s="335">
        <f t="shared" si="17"/>
        <v>253447</v>
      </c>
      <c r="K26" s="334">
        <f t="shared" si="17"/>
        <v>13</v>
      </c>
      <c r="L26" s="335">
        <f t="shared" si="17"/>
        <v>49</v>
      </c>
      <c r="M26" s="334">
        <f t="shared" si="17"/>
        <v>21</v>
      </c>
      <c r="N26" s="335">
        <f t="shared" si="17"/>
        <v>94</v>
      </c>
      <c r="O26" s="335">
        <f t="shared" si="6"/>
        <v>342</v>
      </c>
      <c r="P26" s="304">
        <f t="shared" si="7"/>
        <v>278</v>
      </c>
      <c r="Q26" s="313">
        <f t="shared" si="8"/>
        <v>9</v>
      </c>
      <c r="R26" s="313">
        <f t="shared" si="9"/>
        <v>269</v>
      </c>
      <c r="S26" s="313">
        <f t="shared" si="10"/>
        <v>58</v>
      </c>
      <c r="T26" s="313">
        <f t="shared" si="11"/>
        <v>6</v>
      </c>
      <c r="U26" s="332">
        <f t="shared" si="12"/>
        <v>3</v>
      </c>
      <c r="V26" s="313">
        <f>SUM(V27:V37)</f>
        <v>3</v>
      </c>
      <c r="W26" s="332">
        <f>SUM(W27:W37)</f>
        <v>0</v>
      </c>
      <c r="X26" s="313">
        <f>SUM(X27:X37)</f>
        <v>0</v>
      </c>
      <c r="Y26" s="332">
        <f>SUM(Y27:Y37)</f>
        <v>0</v>
      </c>
      <c r="Z26" s="313">
        <f t="shared" si="13"/>
        <v>279</v>
      </c>
      <c r="AA26" s="332">
        <f>SUM(AA27:AA37)</f>
        <v>6</v>
      </c>
      <c r="AB26" s="313">
        <f>SUM(AB27:AB37)</f>
        <v>267</v>
      </c>
      <c r="AC26" s="332">
        <f>SUM(AC27:AC37)</f>
        <v>6</v>
      </c>
      <c r="AD26" s="313">
        <f>SUM(AD27:AD37)</f>
        <v>0</v>
      </c>
      <c r="AE26" s="332">
        <f t="shared" si="14"/>
        <v>51</v>
      </c>
      <c r="AF26" s="313">
        <f>SUM(AF27:AF37)</f>
        <v>0</v>
      </c>
      <c r="AG26" s="332">
        <f>SUM(AG27:AG37)</f>
        <v>0</v>
      </c>
      <c r="AH26" s="313">
        <f>SUM(AH27:AH37)</f>
        <v>51</v>
      </c>
      <c r="AI26" s="332">
        <f>SUM(AI27:AI37)</f>
        <v>0</v>
      </c>
      <c r="AJ26" s="313">
        <f t="shared" si="15"/>
        <v>9</v>
      </c>
      <c r="AK26" s="332">
        <f>SUM(AK27:AK37)</f>
        <v>0</v>
      </c>
      <c r="AL26" s="313">
        <f>SUM(AL27:AL37)</f>
        <v>2</v>
      </c>
      <c r="AM26" s="332">
        <f>SUM(AM27:AM37)</f>
        <v>1</v>
      </c>
      <c r="AN26" s="336">
        <f>SUM(AN27:AN37)</f>
        <v>6</v>
      </c>
    </row>
    <row r="27" spans="1:40" s="306" customFormat="1" ht="13.75" customHeight="1" x14ac:dyDescent="0.2">
      <c r="A27" s="35" t="s">
        <v>365</v>
      </c>
      <c r="B27" s="307">
        <f t="shared" si="0"/>
        <v>2</v>
      </c>
      <c r="C27" s="308">
        <f t="shared" si="1"/>
        <v>976</v>
      </c>
      <c r="D27" s="309">
        <f t="shared" si="2"/>
        <v>48</v>
      </c>
      <c r="E27" s="308">
        <f t="shared" si="3"/>
        <v>2</v>
      </c>
      <c r="F27" s="308">
        <f t="shared" si="4"/>
        <v>976</v>
      </c>
      <c r="G27" s="310">
        <v>0</v>
      </c>
      <c r="H27" s="311">
        <v>0</v>
      </c>
      <c r="I27" s="310">
        <v>2</v>
      </c>
      <c r="J27" s="311">
        <v>976</v>
      </c>
      <c r="K27" s="310">
        <v>0</v>
      </c>
      <c r="L27" s="311">
        <v>0</v>
      </c>
      <c r="M27" s="310">
        <v>0</v>
      </c>
      <c r="N27" s="311">
        <v>0</v>
      </c>
      <c r="O27" s="312">
        <f t="shared" si="6"/>
        <v>48</v>
      </c>
      <c r="P27" s="313">
        <f t="shared" si="7"/>
        <v>48</v>
      </c>
      <c r="Q27" s="313">
        <f t="shared" si="8"/>
        <v>0</v>
      </c>
      <c r="R27" s="313">
        <f t="shared" si="9"/>
        <v>48</v>
      </c>
      <c r="S27" s="313">
        <f t="shared" si="10"/>
        <v>0</v>
      </c>
      <c r="T27" s="313">
        <f t="shared" si="11"/>
        <v>0</v>
      </c>
      <c r="U27" s="308">
        <f t="shared" si="12"/>
        <v>0</v>
      </c>
      <c r="V27" s="315">
        <v>0</v>
      </c>
      <c r="W27" s="317">
        <v>0</v>
      </c>
      <c r="X27" s="316">
        <v>0</v>
      </c>
      <c r="Y27" s="317">
        <v>0</v>
      </c>
      <c r="Z27" s="314">
        <f t="shared" si="13"/>
        <v>48</v>
      </c>
      <c r="AA27" s="317">
        <v>0</v>
      </c>
      <c r="AB27" s="315">
        <v>48</v>
      </c>
      <c r="AC27" s="337">
        <v>0</v>
      </c>
      <c r="AD27" s="316">
        <v>0</v>
      </c>
      <c r="AE27" s="308">
        <f t="shared" si="14"/>
        <v>0</v>
      </c>
      <c r="AF27" s="316">
        <v>0</v>
      </c>
      <c r="AG27" s="337">
        <v>0</v>
      </c>
      <c r="AH27" s="315">
        <v>0</v>
      </c>
      <c r="AI27" s="317">
        <v>0</v>
      </c>
      <c r="AJ27" s="314">
        <f t="shared" si="15"/>
        <v>0</v>
      </c>
      <c r="AK27" s="315">
        <v>0</v>
      </c>
      <c r="AL27" s="315">
        <v>0</v>
      </c>
      <c r="AM27" s="315">
        <v>0</v>
      </c>
      <c r="AN27" s="318">
        <v>0</v>
      </c>
    </row>
    <row r="28" spans="1:40" ht="13.75" customHeight="1" x14ac:dyDescent="0.2">
      <c r="A28" s="43" t="s">
        <v>368</v>
      </c>
      <c r="B28" s="307">
        <f t="shared" si="0"/>
        <v>9</v>
      </c>
      <c r="C28" s="308">
        <f t="shared" si="1"/>
        <v>31</v>
      </c>
      <c r="D28" s="309">
        <f t="shared" si="2"/>
        <v>41</v>
      </c>
      <c r="E28" s="308">
        <f t="shared" si="3"/>
        <v>7</v>
      </c>
      <c r="F28" s="308">
        <f t="shared" si="4"/>
        <v>11</v>
      </c>
      <c r="G28" s="310">
        <v>0</v>
      </c>
      <c r="H28" s="311">
        <v>0</v>
      </c>
      <c r="I28" s="310">
        <v>7</v>
      </c>
      <c r="J28" s="311">
        <v>11</v>
      </c>
      <c r="K28" s="310">
        <v>2</v>
      </c>
      <c r="L28" s="311">
        <v>20</v>
      </c>
      <c r="M28" s="310">
        <v>0</v>
      </c>
      <c r="N28" s="311">
        <v>0</v>
      </c>
      <c r="O28" s="312">
        <f t="shared" si="6"/>
        <v>41</v>
      </c>
      <c r="P28" s="313">
        <f t="shared" si="7"/>
        <v>6</v>
      </c>
      <c r="Q28" s="313">
        <f t="shared" si="8"/>
        <v>0</v>
      </c>
      <c r="R28" s="313">
        <f t="shared" si="9"/>
        <v>6</v>
      </c>
      <c r="S28" s="313">
        <f t="shared" si="10"/>
        <v>35</v>
      </c>
      <c r="T28" s="313">
        <f t="shared" si="11"/>
        <v>0</v>
      </c>
      <c r="U28" s="308">
        <f t="shared" si="12"/>
        <v>0</v>
      </c>
      <c r="V28" s="315">
        <v>0</v>
      </c>
      <c r="W28" s="317">
        <v>0</v>
      </c>
      <c r="X28" s="316">
        <v>0</v>
      </c>
      <c r="Y28" s="317">
        <v>0</v>
      </c>
      <c r="Z28" s="314">
        <f t="shared" si="13"/>
        <v>6</v>
      </c>
      <c r="AA28" s="317">
        <v>0</v>
      </c>
      <c r="AB28" s="315">
        <v>6</v>
      </c>
      <c r="AC28" s="337">
        <v>0</v>
      </c>
      <c r="AD28" s="316">
        <v>0</v>
      </c>
      <c r="AE28" s="308">
        <f t="shared" si="14"/>
        <v>35</v>
      </c>
      <c r="AF28" s="316">
        <v>0</v>
      </c>
      <c r="AG28" s="337">
        <v>0</v>
      </c>
      <c r="AH28" s="315">
        <v>35</v>
      </c>
      <c r="AI28" s="317">
        <v>0</v>
      </c>
      <c r="AJ28" s="314">
        <f t="shared" si="15"/>
        <v>0</v>
      </c>
      <c r="AK28" s="315">
        <v>0</v>
      </c>
      <c r="AL28" s="315">
        <v>0</v>
      </c>
      <c r="AM28" s="315">
        <v>0</v>
      </c>
      <c r="AN28" s="318">
        <v>0</v>
      </c>
    </row>
    <row r="29" spans="1:40" ht="13.75" customHeight="1" x14ac:dyDescent="0.2">
      <c r="A29" s="36" t="s">
        <v>157</v>
      </c>
      <c r="B29" s="307">
        <f t="shared" si="0"/>
        <v>21</v>
      </c>
      <c r="C29" s="308">
        <f t="shared" si="1"/>
        <v>424</v>
      </c>
      <c r="D29" s="309">
        <f t="shared" si="2"/>
        <v>36</v>
      </c>
      <c r="E29" s="308">
        <f t="shared" si="3"/>
        <v>14</v>
      </c>
      <c r="F29" s="308">
        <f t="shared" si="4"/>
        <v>391</v>
      </c>
      <c r="G29" s="310">
        <v>0</v>
      </c>
      <c r="H29" s="311">
        <v>0</v>
      </c>
      <c r="I29" s="310">
        <v>14</v>
      </c>
      <c r="J29" s="311">
        <v>391</v>
      </c>
      <c r="K29" s="310">
        <v>0</v>
      </c>
      <c r="L29" s="311">
        <v>0</v>
      </c>
      <c r="M29" s="310">
        <v>7</v>
      </c>
      <c r="N29" s="311">
        <v>33</v>
      </c>
      <c r="O29" s="312">
        <f t="shared" si="6"/>
        <v>36</v>
      </c>
      <c r="P29" s="313">
        <f t="shared" si="7"/>
        <v>35</v>
      </c>
      <c r="Q29" s="313">
        <f t="shared" si="8"/>
        <v>1</v>
      </c>
      <c r="R29" s="313">
        <f t="shared" si="9"/>
        <v>34</v>
      </c>
      <c r="S29" s="313">
        <f t="shared" si="10"/>
        <v>1</v>
      </c>
      <c r="T29" s="313">
        <f t="shared" si="11"/>
        <v>0</v>
      </c>
      <c r="U29" s="308">
        <f t="shared" si="12"/>
        <v>0</v>
      </c>
      <c r="V29" s="315">
        <v>0</v>
      </c>
      <c r="W29" s="317">
        <v>0</v>
      </c>
      <c r="X29" s="316">
        <v>0</v>
      </c>
      <c r="Y29" s="317">
        <v>0</v>
      </c>
      <c r="Z29" s="314">
        <f t="shared" si="13"/>
        <v>35</v>
      </c>
      <c r="AA29" s="317">
        <v>1</v>
      </c>
      <c r="AB29" s="315">
        <v>34</v>
      </c>
      <c r="AC29" s="337">
        <v>0</v>
      </c>
      <c r="AD29" s="316">
        <v>0</v>
      </c>
      <c r="AE29" s="308">
        <f t="shared" si="14"/>
        <v>0</v>
      </c>
      <c r="AF29" s="316">
        <v>0</v>
      </c>
      <c r="AG29" s="337">
        <v>0</v>
      </c>
      <c r="AH29" s="315">
        <v>0</v>
      </c>
      <c r="AI29" s="317">
        <v>0</v>
      </c>
      <c r="AJ29" s="314">
        <f t="shared" si="15"/>
        <v>1</v>
      </c>
      <c r="AK29" s="315">
        <v>0</v>
      </c>
      <c r="AL29" s="315">
        <v>0</v>
      </c>
      <c r="AM29" s="315">
        <v>1</v>
      </c>
      <c r="AN29" s="318">
        <v>0</v>
      </c>
    </row>
    <row r="30" spans="1:40" ht="13.75" customHeight="1" x14ac:dyDescent="0.2">
      <c r="A30" s="36" t="s">
        <v>320</v>
      </c>
      <c r="B30" s="307">
        <f t="shared" si="0"/>
        <v>17</v>
      </c>
      <c r="C30" s="308">
        <f t="shared" si="1"/>
        <v>57</v>
      </c>
      <c r="D30" s="309">
        <f t="shared" si="2"/>
        <v>28</v>
      </c>
      <c r="E30" s="308">
        <f t="shared" si="3"/>
        <v>13</v>
      </c>
      <c r="F30" s="308">
        <f t="shared" si="4"/>
        <v>47</v>
      </c>
      <c r="G30" s="310">
        <v>0</v>
      </c>
      <c r="H30" s="311">
        <v>0</v>
      </c>
      <c r="I30" s="310">
        <v>13</v>
      </c>
      <c r="J30" s="311">
        <v>47</v>
      </c>
      <c r="K30" s="310">
        <v>4</v>
      </c>
      <c r="L30" s="311">
        <v>10</v>
      </c>
      <c r="M30" s="310">
        <v>0</v>
      </c>
      <c r="N30" s="311">
        <v>0</v>
      </c>
      <c r="O30" s="312">
        <f t="shared" si="6"/>
        <v>28</v>
      </c>
      <c r="P30" s="313">
        <f t="shared" si="7"/>
        <v>22</v>
      </c>
      <c r="Q30" s="313">
        <f t="shared" si="8"/>
        <v>0</v>
      </c>
      <c r="R30" s="313">
        <f t="shared" si="9"/>
        <v>22</v>
      </c>
      <c r="S30" s="313">
        <f t="shared" si="10"/>
        <v>6</v>
      </c>
      <c r="T30" s="313">
        <f t="shared" si="11"/>
        <v>0</v>
      </c>
      <c r="U30" s="308">
        <f t="shared" si="12"/>
        <v>0</v>
      </c>
      <c r="V30" s="315">
        <v>0</v>
      </c>
      <c r="W30" s="317">
        <v>0</v>
      </c>
      <c r="X30" s="316">
        <v>0</v>
      </c>
      <c r="Y30" s="317">
        <v>0</v>
      </c>
      <c r="Z30" s="314">
        <f t="shared" si="13"/>
        <v>23</v>
      </c>
      <c r="AA30" s="317">
        <v>0</v>
      </c>
      <c r="AB30" s="315">
        <v>22</v>
      </c>
      <c r="AC30" s="337">
        <v>1</v>
      </c>
      <c r="AD30" s="316">
        <v>0</v>
      </c>
      <c r="AE30" s="308">
        <f t="shared" si="14"/>
        <v>5</v>
      </c>
      <c r="AF30" s="316">
        <v>0</v>
      </c>
      <c r="AG30" s="337">
        <v>0</v>
      </c>
      <c r="AH30" s="315">
        <v>5</v>
      </c>
      <c r="AI30" s="317">
        <v>0</v>
      </c>
      <c r="AJ30" s="314">
        <f t="shared" si="15"/>
        <v>0</v>
      </c>
      <c r="AK30" s="315">
        <v>0</v>
      </c>
      <c r="AL30" s="315">
        <v>0</v>
      </c>
      <c r="AM30" s="315">
        <v>0</v>
      </c>
      <c r="AN30" s="318">
        <v>0</v>
      </c>
    </row>
    <row r="31" spans="1:40" ht="13.75" customHeight="1" x14ac:dyDescent="0.2">
      <c r="A31" s="43" t="s">
        <v>325</v>
      </c>
      <c r="B31" s="307">
        <f t="shared" si="0"/>
        <v>16</v>
      </c>
      <c r="C31" s="308">
        <f t="shared" si="1"/>
        <v>40635</v>
      </c>
      <c r="D31" s="309">
        <f t="shared" si="2"/>
        <v>34</v>
      </c>
      <c r="E31" s="308">
        <f t="shared" si="3"/>
        <v>9</v>
      </c>
      <c r="F31" s="308">
        <f t="shared" si="4"/>
        <v>40610</v>
      </c>
      <c r="G31" s="310">
        <v>1</v>
      </c>
      <c r="H31" s="311">
        <v>1</v>
      </c>
      <c r="I31" s="310">
        <v>8</v>
      </c>
      <c r="J31" s="311">
        <v>40609</v>
      </c>
      <c r="K31" s="310">
        <v>1</v>
      </c>
      <c r="L31" s="311">
        <v>3</v>
      </c>
      <c r="M31" s="310">
        <v>6</v>
      </c>
      <c r="N31" s="311">
        <v>22</v>
      </c>
      <c r="O31" s="312">
        <f t="shared" si="6"/>
        <v>34</v>
      </c>
      <c r="P31" s="313">
        <f t="shared" si="7"/>
        <v>25</v>
      </c>
      <c r="Q31" s="313">
        <f t="shared" si="8"/>
        <v>1</v>
      </c>
      <c r="R31" s="313">
        <f t="shared" si="9"/>
        <v>24</v>
      </c>
      <c r="S31" s="313">
        <f t="shared" si="10"/>
        <v>3</v>
      </c>
      <c r="T31" s="313">
        <f t="shared" si="11"/>
        <v>6</v>
      </c>
      <c r="U31" s="308">
        <f t="shared" si="12"/>
        <v>1</v>
      </c>
      <c r="V31" s="315">
        <v>1</v>
      </c>
      <c r="W31" s="317">
        <v>0</v>
      </c>
      <c r="X31" s="316">
        <v>0</v>
      </c>
      <c r="Y31" s="317">
        <v>0</v>
      </c>
      <c r="Z31" s="314">
        <f t="shared" si="13"/>
        <v>24</v>
      </c>
      <c r="AA31" s="317">
        <v>0</v>
      </c>
      <c r="AB31" s="315">
        <v>24</v>
      </c>
      <c r="AC31" s="337">
        <v>0</v>
      </c>
      <c r="AD31" s="316">
        <v>0</v>
      </c>
      <c r="AE31" s="308">
        <f t="shared" si="14"/>
        <v>3</v>
      </c>
      <c r="AF31" s="316">
        <v>0</v>
      </c>
      <c r="AG31" s="337">
        <v>0</v>
      </c>
      <c r="AH31" s="315">
        <v>3</v>
      </c>
      <c r="AI31" s="317">
        <v>0</v>
      </c>
      <c r="AJ31" s="314">
        <f t="shared" si="15"/>
        <v>6</v>
      </c>
      <c r="AK31" s="315">
        <v>0</v>
      </c>
      <c r="AL31" s="315">
        <v>0</v>
      </c>
      <c r="AM31" s="315">
        <v>0</v>
      </c>
      <c r="AN31" s="318">
        <v>6</v>
      </c>
    </row>
    <row r="32" spans="1:40" ht="13.75" customHeight="1" x14ac:dyDescent="0.2">
      <c r="A32" s="43" t="s">
        <v>324</v>
      </c>
      <c r="B32" s="307">
        <f t="shared" si="0"/>
        <v>11</v>
      </c>
      <c r="C32" s="308">
        <f t="shared" si="1"/>
        <v>205087</v>
      </c>
      <c r="D32" s="309">
        <f t="shared" si="2"/>
        <v>103</v>
      </c>
      <c r="E32" s="308">
        <f t="shared" si="3"/>
        <v>8</v>
      </c>
      <c r="F32" s="308">
        <f t="shared" si="4"/>
        <v>205066</v>
      </c>
      <c r="G32" s="310">
        <v>0</v>
      </c>
      <c r="H32" s="311">
        <v>0</v>
      </c>
      <c r="I32" s="310">
        <v>8</v>
      </c>
      <c r="J32" s="311">
        <v>205066</v>
      </c>
      <c r="K32" s="310">
        <v>1</v>
      </c>
      <c r="L32" s="311">
        <v>1</v>
      </c>
      <c r="M32" s="310">
        <v>2</v>
      </c>
      <c r="N32" s="311">
        <v>20</v>
      </c>
      <c r="O32" s="312">
        <f t="shared" si="6"/>
        <v>103</v>
      </c>
      <c r="P32" s="313">
        <f t="shared" si="7"/>
        <v>97</v>
      </c>
      <c r="Q32" s="313">
        <f t="shared" si="8"/>
        <v>5</v>
      </c>
      <c r="R32" s="313">
        <f t="shared" si="9"/>
        <v>92</v>
      </c>
      <c r="S32" s="313">
        <f t="shared" si="10"/>
        <v>6</v>
      </c>
      <c r="T32" s="313">
        <f t="shared" si="11"/>
        <v>0</v>
      </c>
      <c r="U32" s="308">
        <f t="shared" si="12"/>
        <v>0</v>
      </c>
      <c r="V32" s="315">
        <v>0</v>
      </c>
      <c r="W32" s="317">
        <v>0</v>
      </c>
      <c r="X32" s="316">
        <v>0</v>
      </c>
      <c r="Y32" s="317">
        <v>0</v>
      </c>
      <c r="Z32" s="314">
        <f t="shared" si="13"/>
        <v>100</v>
      </c>
      <c r="AA32" s="317">
        <v>5</v>
      </c>
      <c r="AB32" s="315">
        <v>92</v>
      </c>
      <c r="AC32" s="337">
        <v>3</v>
      </c>
      <c r="AD32" s="316">
        <v>0</v>
      </c>
      <c r="AE32" s="308">
        <f t="shared" si="14"/>
        <v>3</v>
      </c>
      <c r="AF32" s="316">
        <v>0</v>
      </c>
      <c r="AG32" s="337">
        <v>0</v>
      </c>
      <c r="AH32" s="315">
        <v>3</v>
      </c>
      <c r="AI32" s="317">
        <v>0</v>
      </c>
      <c r="AJ32" s="314">
        <f t="shared" si="15"/>
        <v>0</v>
      </c>
      <c r="AK32" s="315">
        <v>0</v>
      </c>
      <c r="AL32" s="315">
        <v>0</v>
      </c>
      <c r="AM32" s="315">
        <v>0</v>
      </c>
      <c r="AN32" s="318">
        <v>0</v>
      </c>
    </row>
    <row r="33" spans="1:40" ht="13.75" customHeight="1" x14ac:dyDescent="0.2">
      <c r="A33" s="43" t="s">
        <v>323</v>
      </c>
      <c r="B33" s="307">
        <f t="shared" si="0"/>
        <v>9</v>
      </c>
      <c r="C33" s="308">
        <f t="shared" si="1"/>
        <v>766</v>
      </c>
      <c r="D33" s="309">
        <f t="shared" si="2"/>
        <v>19</v>
      </c>
      <c r="E33" s="308">
        <f t="shared" si="3"/>
        <v>8</v>
      </c>
      <c r="F33" s="308">
        <f t="shared" si="4"/>
        <v>765</v>
      </c>
      <c r="G33" s="310">
        <v>0</v>
      </c>
      <c r="H33" s="311">
        <v>0</v>
      </c>
      <c r="I33" s="310">
        <v>8</v>
      </c>
      <c r="J33" s="311">
        <v>765</v>
      </c>
      <c r="K33" s="310">
        <v>0</v>
      </c>
      <c r="L33" s="311">
        <v>0</v>
      </c>
      <c r="M33" s="310">
        <v>1</v>
      </c>
      <c r="N33" s="311">
        <v>1</v>
      </c>
      <c r="O33" s="312">
        <f t="shared" si="6"/>
        <v>19</v>
      </c>
      <c r="P33" s="313">
        <f t="shared" si="7"/>
        <v>19</v>
      </c>
      <c r="Q33" s="313">
        <f t="shared" si="8"/>
        <v>0</v>
      </c>
      <c r="R33" s="313">
        <f t="shared" si="9"/>
        <v>19</v>
      </c>
      <c r="S33" s="313">
        <f t="shared" si="10"/>
        <v>0</v>
      </c>
      <c r="T33" s="313">
        <f t="shared" si="11"/>
        <v>0</v>
      </c>
      <c r="U33" s="308">
        <f t="shared" si="12"/>
        <v>0</v>
      </c>
      <c r="V33" s="315">
        <v>0</v>
      </c>
      <c r="W33" s="317">
        <v>0</v>
      </c>
      <c r="X33" s="316">
        <v>0</v>
      </c>
      <c r="Y33" s="317">
        <v>0</v>
      </c>
      <c r="Z33" s="314">
        <f t="shared" si="13"/>
        <v>18</v>
      </c>
      <c r="AA33" s="317">
        <v>0</v>
      </c>
      <c r="AB33" s="315">
        <v>18</v>
      </c>
      <c r="AC33" s="337">
        <v>0</v>
      </c>
      <c r="AD33" s="316">
        <v>0</v>
      </c>
      <c r="AE33" s="308">
        <f t="shared" si="14"/>
        <v>0</v>
      </c>
      <c r="AF33" s="316">
        <v>0</v>
      </c>
      <c r="AG33" s="337">
        <v>0</v>
      </c>
      <c r="AH33" s="315">
        <v>0</v>
      </c>
      <c r="AI33" s="317">
        <v>0</v>
      </c>
      <c r="AJ33" s="314">
        <f t="shared" si="15"/>
        <v>1</v>
      </c>
      <c r="AK33" s="315">
        <v>0</v>
      </c>
      <c r="AL33" s="315">
        <v>1</v>
      </c>
      <c r="AM33" s="315">
        <v>0</v>
      </c>
      <c r="AN33" s="318">
        <v>0</v>
      </c>
    </row>
    <row r="34" spans="1:40" ht="13.75" customHeight="1" x14ac:dyDescent="0.2">
      <c r="A34" s="36" t="s">
        <v>322</v>
      </c>
      <c r="B34" s="307">
        <f t="shared" si="0"/>
        <v>2</v>
      </c>
      <c r="C34" s="308">
        <f t="shared" si="1"/>
        <v>2</v>
      </c>
      <c r="D34" s="309">
        <f t="shared" si="2"/>
        <v>1</v>
      </c>
      <c r="E34" s="308">
        <f t="shared" si="3"/>
        <v>2</v>
      </c>
      <c r="F34" s="308">
        <f t="shared" si="4"/>
        <v>2</v>
      </c>
      <c r="G34" s="310">
        <v>0</v>
      </c>
      <c r="H34" s="311">
        <v>0</v>
      </c>
      <c r="I34" s="310">
        <v>2</v>
      </c>
      <c r="J34" s="311">
        <v>2</v>
      </c>
      <c r="K34" s="310">
        <v>0</v>
      </c>
      <c r="L34" s="311">
        <v>0</v>
      </c>
      <c r="M34" s="310">
        <v>0</v>
      </c>
      <c r="N34" s="311">
        <v>0</v>
      </c>
      <c r="O34" s="312">
        <f t="shared" si="6"/>
        <v>1</v>
      </c>
      <c r="P34" s="313">
        <f t="shared" si="7"/>
        <v>0</v>
      </c>
      <c r="Q34" s="313">
        <f t="shared" si="8"/>
        <v>0</v>
      </c>
      <c r="R34" s="313">
        <f t="shared" si="9"/>
        <v>0</v>
      </c>
      <c r="S34" s="313">
        <f t="shared" si="10"/>
        <v>1</v>
      </c>
      <c r="T34" s="313">
        <f t="shared" si="11"/>
        <v>0</v>
      </c>
      <c r="U34" s="308">
        <f t="shared" si="12"/>
        <v>0</v>
      </c>
      <c r="V34" s="315">
        <v>0</v>
      </c>
      <c r="W34" s="317">
        <v>0</v>
      </c>
      <c r="X34" s="316">
        <v>0</v>
      </c>
      <c r="Y34" s="317">
        <v>0</v>
      </c>
      <c r="Z34" s="314">
        <f t="shared" si="13"/>
        <v>1</v>
      </c>
      <c r="AA34" s="317">
        <v>0</v>
      </c>
      <c r="AB34" s="315">
        <v>0</v>
      </c>
      <c r="AC34" s="337">
        <v>1</v>
      </c>
      <c r="AD34" s="316">
        <v>0</v>
      </c>
      <c r="AE34" s="308">
        <f t="shared" si="14"/>
        <v>0</v>
      </c>
      <c r="AF34" s="316">
        <v>0</v>
      </c>
      <c r="AG34" s="337">
        <v>0</v>
      </c>
      <c r="AH34" s="315">
        <v>0</v>
      </c>
      <c r="AI34" s="317">
        <v>0</v>
      </c>
      <c r="AJ34" s="314">
        <f t="shared" si="15"/>
        <v>0</v>
      </c>
      <c r="AK34" s="315">
        <v>0</v>
      </c>
      <c r="AL34" s="315">
        <v>0</v>
      </c>
      <c r="AM34" s="315">
        <v>0</v>
      </c>
      <c r="AN34" s="318">
        <v>0</v>
      </c>
    </row>
    <row r="35" spans="1:40" ht="13.75" customHeight="1" x14ac:dyDescent="0.2">
      <c r="A35" s="43" t="s">
        <v>319</v>
      </c>
      <c r="B35" s="307">
        <f t="shared" si="0"/>
        <v>8</v>
      </c>
      <c r="C35" s="308">
        <f t="shared" si="1"/>
        <v>5589</v>
      </c>
      <c r="D35" s="309">
        <f t="shared" si="2"/>
        <v>17</v>
      </c>
      <c r="E35" s="308">
        <f t="shared" si="3"/>
        <v>4</v>
      </c>
      <c r="F35" s="308">
        <f t="shared" si="4"/>
        <v>5569</v>
      </c>
      <c r="G35" s="310">
        <v>1</v>
      </c>
      <c r="H35" s="311">
        <v>1</v>
      </c>
      <c r="I35" s="310">
        <v>3</v>
      </c>
      <c r="J35" s="311">
        <v>5568</v>
      </c>
      <c r="K35" s="310">
        <v>1</v>
      </c>
      <c r="L35" s="311">
        <v>7</v>
      </c>
      <c r="M35" s="310">
        <v>3</v>
      </c>
      <c r="N35" s="311">
        <v>13</v>
      </c>
      <c r="O35" s="312">
        <f t="shared" si="6"/>
        <v>17</v>
      </c>
      <c r="P35" s="313">
        <f t="shared" si="7"/>
        <v>16</v>
      </c>
      <c r="Q35" s="313">
        <f t="shared" si="8"/>
        <v>0</v>
      </c>
      <c r="R35" s="313">
        <f t="shared" si="9"/>
        <v>16</v>
      </c>
      <c r="S35" s="313">
        <f t="shared" si="10"/>
        <v>1</v>
      </c>
      <c r="T35" s="313">
        <f t="shared" si="11"/>
        <v>0</v>
      </c>
      <c r="U35" s="308">
        <f t="shared" si="12"/>
        <v>0</v>
      </c>
      <c r="V35" s="315">
        <v>0</v>
      </c>
      <c r="W35" s="317">
        <v>0</v>
      </c>
      <c r="X35" s="316">
        <v>0</v>
      </c>
      <c r="Y35" s="317">
        <v>0</v>
      </c>
      <c r="Z35" s="314">
        <f t="shared" si="13"/>
        <v>17</v>
      </c>
      <c r="AA35" s="317">
        <v>0</v>
      </c>
      <c r="AB35" s="315">
        <v>16</v>
      </c>
      <c r="AC35" s="337">
        <v>1</v>
      </c>
      <c r="AD35" s="316">
        <v>0</v>
      </c>
      <c r="AE35" s="308">
        <f t="shared" si="14"/>
        <v>0</v>
      </c>
      <c r="AF35" s="316">
        <v>0</v>
      </c>
      <c r="AG35" s="337">
        <v>0</v>
      </c>
      <c r="AH35" s="315">
        <v>0</v>
      </c>
      <c r="AI35" s="317">
        <v>0</v>
      </c>
      <c r="AJ35" s="314">
        <f t="shared" si="15"/>
        <v>0</v>
      </c>
      <c r="AK35" s="315">
        <v>0</v>
      </c>
      <c r="AL35" s="315">
        <v>0</v>
      </c>
      <c r="AM35" s="315">
        <v>0</v>
      </c>
      <c r="AN35" s="318">
        <v>0</v>
      </c>
    </row>
    <row r="36" spans="1:40" ht="13.75" customHeight="1" x14ac:dyDescent="0.2">
      <c r="A36" s="43" t="s">
        <v>318</v>
      </c>
      <c r="B36" s="307">
        <f t="shared" si="0"/>
        <v>7</v>
      </c>
      <c r="C36" s="308">
        <f t="shared" si="1"/>
        <v>15</v>
      </c>
      <c r="D36" s="309">
        <f t="shared" si="2"/>
        <v>9</v>
      </c>
      <c r="E36" s="308">
        <f t="shared" si="3"/>
        <v>5</v>
      </c>
      <c r="F36" s="308">
        <f t="shared" si="4"/>
        <v>12</v>
      </c>
      <c r="G36" s="310">
        <v>0</v>
      </c>
      <c r="H36" s="311">
        <v>0</v>
      </c>
      <c r="I36" s="310">
        <v>5</v>
      </c>
      <c r="J36" s="311">
        <v>12</v>
      </c>
      <c r="K36" s="310">
        <v>1</v>
      </c>
      <c r="L36" s="311">
        <v>2</v>
      </c>
      <c r="M36" s="310">
        <v>1</v>
      </c>
      <c r="N36" s="311">
        <v>1</v>
      </c>
      <c r="O36" s="312">
        <f t="shared" si="6"/>
        <v>9</v>
      </c>
      <c r="P36" s="313">
        <f t="shared" si="7"/>
        <v>7</v>
      </c>
      <c r="Q36" s="313">
        <f t="shared" si="8"/>
        <v>0</v>
      </c>
      <c r="R36" s="313">
        <f t="shared" si="9"/>
        <v>7</v>
      </c>
      <c r="S36" s="313">
        <f t="shared" si="10"/>
        <v>2</v>
      </c>
      <c r="T36" s="313">
        <f t="shared" si="11"/>
        <v>0</v>
      </c>
      <c r="U36" s="308">
        <f t="shared" si="12"/>
        <v>0</v>
      </c>
      <c r="V36" s="315">
        <v>0</v>
      </c>
      <c r="W36" s="317">
        <v>0</v>
      </c>
      <c r="X36" s="316">
        <v>0</v>
      </c>
      <c r="Y36" s="317">
        <v>0</v>
      </c>
      <c r="Z36" s="314">
        <f t="shared" si="13"/>
        <v>7</v>
      </c>
      <c r="AA36" s="317">
        <v>0</v>
      </c>
      <c r="AB36" s="315">
        <v>7</v>
      </c>
      <c r="AC36" s="337">
        <v>0</v>
      </c>
      <c r="AD36" s="316">
        <v>0</v>
      </c>
      <c r="AE36" s="308">
        <f t="shared" si="14"/>
        <v>2</v>
      </c>
      <c r="AF36" s="316">
        <v>0</v>
      </c>
      <c r="AG36" s="337">
        <v>0</v>
      </c>
      <c r="AH36" s="315">
        <v>2</v>
      </c>
      <c r="AI36" s="317">
        <v>0</v>
      </c>
      <c r="AJ36" s="314">
        <f t="shared" si="15"/>
        <v>0</v>
      </c>
      <c r="AK36" s="315">
        <v>0</v>
      </c>
      <c r="AL36" s="315">
        <v>0</v>
      </c>
      <c r="AM36" s="315">
        <v>0</v>
      </c>
      <c r="AN36" s="318">
        <v>0</v>
      </c>
    </row>
    <row r="37" spans="1:40" ht="13.75" customHeight="1" x14ac:dyDescent="0.2">
      <c r="A37" s="43" t="s">
        <v>369</v>
      </c>
      <c r="B37" s="307">
        <f t="shared" si="0"/>
        <v>5</v>
      </c>
      <c r="C37" s="308">
        <f t="shared" si="1"/>
        <v>11</v>
      </c>
      <c r="D37" s="309">
        <f t="shared" si="2"/>
        <v>6</v>
      </c>
      <c r="E37" s="308">
        <f t="shared" si="3"/>
        <v>1</v>
      </c>
      <c r="F37" s="308">
        <f t="shared" si="4"/>
        <v>1</v>
      </c>
      <c r="G37" s="310">
        <v>1</v>
      </c>
      <c r="H37" s="311">
        <v>1</v>
      </c>
      <c r="I37" s="310">
        <v>0</v>
      </c>
      <c r="J37" s="311">
        <v>0</v>
      </c>
      <c r="K37" s="310">
        <v>3</v>
      </c>
      <c r="L37" s="311">
        <v>6</v>
      </c>
      <c r="M37" s="310">
        <v>1</v>
      </c>
      <c r="N37" s="311">
        <v>4</v>
      </c>
      <c r="O37" s="312">
        <f t="shared" si="6"/>
        <v>6</v>
      </c>
      <c r="P37" s="326">
        <f t="shared" si="7"/>
        <v>3</v>
      </c>
      <c r="Q37" s="313">
        <f t="shared" si="8"/>
        <v>2</v>
      </c>
      <c r="R37" s="313">
        <f t="shared" si="9"/>
        <v>1</v>
      </c>
      <c r="S37" s="313">
        <f t="shared" si="10"/>
        <v>3</v>
      </c>
      <c r="T37" s="313">
        <f t="shared" si="11"/>
        <v>0</v>
      </c>
      <c r="U37" s="308">
        <f t="shared" si="12"/>
        <v>2</v>
      </c>
      <c r="V37" s="327">
        <v>2</v>
      </c>
      <c r="W37" s="317">
        <v>0</v>
      </c>
      <c r="X37" s="316">
        <v>0</v>
      </c>
      <c r="Y37" s="317">
        <v>0</v>
      </c>
      <c r="Z37" s="314">
        <f t="shared" si="13"/>
        <v>0</v>
      </c>
      <c r="AA37" s="317">
        <v>0</v>
      </c>
      <c r="AB37" s="327">
        <v>0</v>
      </c>
      <c r="AC37" s="337">
        <v>0</v>
      </c>
      <c r="AD37" s="316">
        <v>0</v>
      </c>
      <c r="AE37" s="308">
        <f t="shared" si="14"/>
        <v>3</v>
      </c>
      <c r="AF37" s="316">
        <v>0</v>
      </c>
      <c r="AG37" s="337">
        <v>0</v>
      </c>
      <c r="AH37" s="327">
        <v>3</v>
      </c>
      <c r="AI37" s="317">
        <v>0</v>
      </c>
      <c r="AJ37" s="314">
        <f t="shared" si="15"/>
        <v>1</v>
      </c>
      <c r="AK37" s="317">
        <v>0</v>
      </c>
      <c r="AL37" s="316">
        <v>1</v>
      </c>
      <c r="AM37" s="317">
        <v>0</v>
      </c>
      <c r="AN37" s="318">
        <v>0</v>
      </c>
    </row>
    <row r="38" spans="1:40" s="306" customFormat="1" ht="13.75" customHeight="1" x14ac:dyDescent="0.2">
      <c r="A38" s="27" t="s">
        <v>370</v>
      </c>
      <c r="B38" s="290">
        <f t="shared" si="0"/>
        <v>190</v>
      </c>
      <c r="C38" s="300">
        <f t="shared" si="1"/>
        <v>79301</v>
      </c>
      <c r="D38" s="301">
        <f t="shared" si="2"/>
        <v>843</v>
      </c>
      <c r="E38" s="300">
        <f t="shared" si="3"/>
        <v>146</v>
      </c>
      <c r="F38" s="300">
        <f t="shared" si="4"/>
        <v>67735</v>
      </c>
      <c r="G38" s="302">
        <f t="shared" ref="G38:N38" si="18">SUM(G39:G58)</f>
        <v>65</v>
      </c>
      <c r="H38" s="303">
        <f t="shared" si="18"/>
        <v>3725</v>
      </c>
      <c r="I38" s="302">
        <f t="shared" si="18"/>
        <v>81</v>
      </c>
      <c r="J38" s="303">
        <f t="shared" si="18"/>
        <v>64010</v>
      </c>
      <c r="K38" s="302">
        <f t="shared" si="18"/>
        <v>19</v>
      </c>
      <c r="L38" s="303">
        <f t="shared" si="18"/>
        <v>10995</v>
      </c>
      <c r="M38" s="302">
        <f t="shared" si="18"/>
        <v>25</v>
      </c>
      <c r="N38" s="303">
        <f t="shared" si="18"/>
        <v>571</v>
      </c>
      <c r="O38" s="303">
        <f t="shared" si="6"/>
        <v>843</v>
      </c>
      <c r="P38" s="313">
        <f t="shared" si="7"/>
        <v>596</v>
      </c>
      <c r="Q38" s="304">
        <f t="shared" si="8"/>
        <v>325</v>
      </c>
      <c r="R38" s="304">
        <f t="shared" si="9"/>
        <v>271</v>
      </c>
      <c r="S38" s="304">
        <f t="shared" si="10"/>
        <v>241</v>
      </c>
      <c r="T38" s="304">
        <f t="shared" si="11"/>
        <v>6</v>
      </c>
      <c r="U38" s="300">
        <f t="shared" si="12"/>
        <v>294</v>
      </c>
      <c r="V38" s="304">
        <f>SUM(V39:V58)</f>
        <v>276</v>
      </c>
      <c r="W38" s="304">
        <f>SUM(W39:W58)</f>
        <v>6</v>
      </c>
      <c r="X38" s="304">
        <f>SUM(X39:X58)</f>
        <v>11</v>
      </c>
      <c r="Y38" s="304">
        <f>SUM(Y39:Y58)</f>
        <v>1</v>
      </c>
      <c r="Z38" s="304">
        <f t="shared" si="13"/>
        <v>286</v>
      </c>
      <c r="AA38" s="304">
        <f>SUM(AA39:AA58)</f>
        <v>19</v>
      </c>
      <c r="AB38" s="304">
        <f>SUM(AB39:AB58)</f>
        <v>248</v>
      </c>
      <c r="AC38" s="304">
        <f>SUM(AC39:AC58)</f>
        <v>17</v>
      </c>
      <c r="AD38" s="304">
        <f>SUM(AD39:AD58)</f>
        <v>2</v>
      </c>
      <c r="AE38" s="304">
        <f t="shared" si="14"/>
        <v>171</v>
      </c>
      <c r="AF38" s="304">
        <f>SUM(AF39:AF58)</f>
        <v>0</v>
      </c>
      <c r="AG38" s="304">
        <f>SUM(AG39:AG58)</f>
        <v>0</v>
      </c>
      <c r="AH38" s="304">
        <f>SUM(AH39:AH58)</f>
        <v>171</v>
      </c>
      <c r="AI38" s="304">
        <f>SUM(AI39:AI58)</f>
        <v>0</v>
      </c>
      <c r="AJ38" s="304">
        <f t="shared" si="15"/>
        <v>92</v>
      </c>
      <c r="AK38" s="304">
        <f>SUM(AK39:AK58)</f>
        <v>30</v>
      </c>
      <c r="AL38" s="304">
        <f>SUM(AL39:AL58)</f>
        <v>17</v>
      </c>
      <c r="AM38" s="303">
        <f>SUM(AM39:AM58)</f>
        <v>42</v>
      </c>
      <c r="AN38" s="305">
        <f>SUM(AN39:AN58)</f>
        <v>3</v>
      </c>
    </row>
    <row r="39" spans="1:40" s="306" customFormat="1" ht="13.75" customHeight="1" x14ac:dyDescent="0.2">
      <c r="A39" s="35" t="s">
        <v>365</v>
      </c>
      <c r="B39" s="307">
        <f t="shared" ref="B39:B70" si="19">E39+K39+M39</f>
        <v>1</v>
      </c>
      <c r="C39" s="308">
        <f t="shared" ref="C39:C70" si="20">F39+L39+N39</f>
        <v>786</v>
      </c>
      <c r="D39" s="309">
        <f t="shared" ref="D39:D70" si="21">O39</f>
        <v>10</v>
      </c>
      <c r="E39" s="308">
        <f t="shared" ref="E39:E70" si="22">G39+I39</f>
        <v>1</v>
      </c>
      <c r="F39" s="308">
        <f t="shared" ref="F39:F70" si="23">H39+J39</f>
        <v>786</v>
      </c>
      <c r="G39" s="338">
        <v>1</v>
      </c>
      <c r="H39" s="339">
        <v>786</v>
      </c>
      <c r="I39" s="338">
        <v>0</v>
      </c>
      <c r="J39" s="339">
        <v>0</v>
      </c>
      <c r="K39" s="338">
        <v>0</v>
      </c>
      <c r="L39" s="339">
        <v>0</v>
      </c>
      <c r="M39" s="338">
        <v>0</v>
      </c>
      <c r="N39" s="339">
        <v>0</v>
      </c>
      <c r="O39" s="312">
        <f t="shared" ref="O39:O70" si="24">U39+Z39+AE39+AJ39</f>
        <v>10</v>
      </c>
      <c r="P39" s="313">
        <f t="shared" ref="P39:P70" si="25">SUM(Q39:R39)</f>
        <v>10</v>
      </c>
      <c r="Q39" s="313">
        <f t="shared" ref="Q39:Q70" si="26">V39+AA39+AF39+AK39</f>
        <v>10</v>
      </c>
      <c r="R39" s="313">
        <f t="shared" ref="R39:R70" si="27">W39+AB39+AG39+AL39</f>
        <v>0</v>
      </c>
      <c r="S39" s="313">
        <f t="shared" ref="S39:S70" si="28">X39+AC39+AH39+AM39</f>
        <v>0</v>
      </c>
      <c r="T39" s="313">
        <f t="shared" ref="T39:T70" si="29">Y39+AD39+AI39+AN39</f>
        <v>0</v>
      </c>
      <c r="U39" s="308">
        <f t="shared" ref="U39:U70" si="30">SUM(V39:Y39)</f>
        <v>10</v>
      </c>
      <c r="V39" s="316">
        <v>10</v>
      </c>
      <c r="W39" s="317">
        <v>0</v>
      </c>
      <c r="X39" s="316">
        <v>0</v>
      </c>
      <c r="Y39" s="317">
        <v>0</v>
      </c>
      <c r="Z39" s="314">
        <f t="shared" ref="Z39:Z70" si="31">SUM(AA39:AD39)</f>
        <v>0</v>
      </c>
      <c r="AA39" s="317">
        <v>0</v>
      </c>
      <c r="AB39" s="316">
        <v>0</v>
      </c>
      <c r="AC39" s="317">
        <v>0</v>
      </c>
      <c r="AD39" s="316">
        <v>0</v>
      </c>
      <c r="AE39" s="308">
        <f t="shared" ref="AE39:AE70" si="32">SUM(AF39:AI39)</f>
        <v>0</v>
      </c>
      <c r="AF39" s="316">
        <v>0</v>
      </c>
      <c r="AG39" s="317">
        <v>0</v>
      </c>
      <c r="AH39" s="316">
        <v>0</v>
      </c>
      <c r="AI39" s="316">
        <v>0</v>
      </c>
      <c r="AJ39" s="314">
        <f t="shared" si="15"/>
        <v>0</v>
      </c>
      <c r="AK39" s="317">
        <v>0</v>
      </c>
      <c r="AL39" s="316">
        <v>0</v>
      </c>
      <c r="AM39" s="317">
        <v>0</v>
      </c>
      <c r="AN39" s="318">
        <v>0</v>
      </c>
    </row>
    <row r="40" spans="1:40" ht="13.75" customHeight="1" x14ac:dyDescent="0.2">
      <c r="A40" s="43" t="s">
        <v>308</v>
      </c>
      <c r="B40" s="307">
        <f t="shared" si="19"/>
        <v>12</v>
      </c>
      <c r="C40" s="308">
        <f t="shared" si="20"/>
        <v>122</v>
      </c>
      <c r="D40" s="309">
        <f t="shared" si="21"/>
        <v>35</v>
      </c>
      <c r="E40" s="308">
        <f t="shared" si="22"/>
        <v>9</v>
      </c>
      <c r="F40" s="308">
        <f t="shared" si="23"/>
        <v>36</v>
      </c>
      <c r="G40" s="338">
        <v>5</v>
      </c>
      <c r="H40" s="339">
        <v>15</v>
      </c>
      <c r="I40" s="338">
        <v>4</v>
      </c>
      <c r="J40" s="339">
        <v>21</v>
      </c>
      <c r="K40" s="338">
        <v>2</v>
      </c>
      <c r="L40" s="339">
        <v>29</v>
      </c>
      <c r="M40" s="338">
        <v>1</v>
      </c>
      <c r="N40" s="339">
        <v>57</v>
      </c>
      <c r="O40" s="312">
        <f t="shared" si="24"/>
        <v>35</v>
      </c>
      <c r="P40" s="313">
        <f t="shared" si="25"/>
        <v>19</v>
      </c>
      <c r="Q40" s="313">
        <f t="shared" si="26"/>
        <v>15</v>
      </c>
      <c r="R40" s="313">
        <f t="shared" si="27"/>
        <v>4</v>
      </c>
      <c r="S40" s="313">
        <f t="shared" si="28"/>
        <v>16</v>
      </c>
      <c r="T40" s="313">
        <f t="shared" si="29"/>
        <v>0</v>
      </c>
      <c r="U40" s="308">
        <f t="shared" si="30"/>
        <v>15</v>
      </c>
      <c r="V40" s="316">
        <v>15</v>
      </c>
      <c r="W40" s="317">
        <v>0</v>
      </c>
      <c r="X40" s="316">
        <v>0</v>
      </c>
      <c r="Y40" s="317">
        <v>0</v>
      </c>
      <c r="Z40" s="314">
        <f t="shared" si="31"/>
        <v>4</v>
      </c>
      <c r="AA40" s="317">
        <v>0</v>
      </c>
      <c r="AB40" s="316">
        <v>4</v>
      </c>
      <c r="AC40" s="317">
        <v>0</v>
      </c>
      <c r="AD40" s="316">
        <v>0</v>
      </c>
      <c r="AE40" s="308">
        <f t="shared" si="32"/>
        <v>16</v>
      </c>
      <c r="AF40" s="316">
        <v>0</v>
      </c>
      <c r="AG40" s="317">
        <v>0</v>
      </c>
      <c r="AH40" s="316">
        <v>16</v>
      </c>
      <c r="AI40" s="316">
        <v>0</v>
      </c>
      <c r="AJ40" s="314">
        <f t="shared" si="15"/>
        <v>0</v>
      </c>
      <c r="AK40" s="317">
        <v>0</v>
      </c>
      <c r="AL40" s="316">
        <v>0</v>
      </c>
      <c r="AM40" s="317">
        <v>0</v>
      </c>
      <c r="AN40" s="318">
        <v>0</v>
      </c>
    </row>
    <row r="41" spans="1:40" ht="13.75" customHeight="1" x14ac:dyDescent="0.2">
      <c r="A41" s="36" t="s">
        <v>307</v>
      </c>
      <c r="B41" s="307">
        <f t="shared" si="19"/>
        <v>7</v>
      </c>
      <c r="C41" s="308">
        <f t="shared" si="20"/>
        <v>1026</v>
      </c>
      <c r="D41" s="309">
        <f t="shared" si="21"/>
        <v>44</v>
      </c>
      <c r="E41" s="308">
        <f t="shared" si="22"/>
        <v>4</v>
      </c>
      <c r="F41" s="308">
        <f t="shared" si="23"/>
        <v>995</v>
      </c>
      <c r="G41" s="338">
        <v>2</v>
      </c>
      <c r="H41" s="339">
        <v>3</v>
      </c>
      <c r="I41" s="338">
        <v>2</v>
      </c>
      <c r="J41" s="339">
        <v>992</v>
      </c>
      <c r="K41" s="338">
        <v>1</v>
      </c>
      <c r="L41" s="339">
        <v>1</v>
      </c>
      <c r="M41" s="338">
        <v>2</v>
      </c>
      <c r="N41" s="339">
        <v>30</v>
      </c>
      <c r="O41" s="312">
        <f t="shared" si="24"/>
        <v>44</v>
      </c>
      <c r="P41" s="313">
        <f t="shared" si="25"/>
        <v>16</v>
      </c>
      <c r="Q41" s="313">
        <f t="shared" si="26"/>
        <v>8</v>
      </c>
      <c r="R41" s="313">
        <f t="shared" si="27"/>
        <v>8</v>
      </c>
      <c r="S41" s="313">
        <f t="shared" si="28"/>
        <v>28</v>
      </c>
      <c r="T41" s="313">
        <f t="shared" si="29"/>
        <v>0</v>
      </c>
      <c r="U41" s="308">
        <f t="shared" si="30"/>
        <v>8</v>
      </c>
      <c r="V41" s="316">
        <v>8</v>
      </c>
      <c r="W41" s="317">
        <v>0</v>
      </c>
      <c r="X41" s="316">
        <v>0</v>
      </c>
      <c r="Y41" s="317">
        <v>0</v>
      </c>
      <c r="Z41" s="314">
        <f t="shared" si="31"/>
        <v>8</v>
      </c>
      <c r="AA41" s="317">
        <v>0</v>
      </c>
      <c r="AB41" s="316">
        <v>8</v>
      </c>
      <c r="AC41" s="317">
        <v>0</v>
      </c>
      <c r="AD41" s="316">
        <v>0</v>
      </c>
      <c r="AE41" s="308">
        <f t="shared" si="32"/>
        <v>2</v>
      </c>
      <c r="AF41" s="316">
        <v>0</v>
      </c>
      <c r="AG41" s="317">
        <v>0</v>
      </c>
      <c r="AH41" s="316">
        <v>2</v>
      </c>
      <c r="AI41" s="316">
        <v>0</v>
      </c>
      <c r="AJ41" s="314">
        <f t="shared" si="15"/>
        <v>26</v>
      </c>
      <c r="AK41" s="317">
        <v>0</v>
      </c>
      <c r="AL41" s="316">
        <v>0</v>
      </c>
      <c r="AM41" s="317">
        <v>26</v>
      </c>
      <c r="AN41" s="318">
        <v>0</v>
      </c>
    </row>
    <row r="42" spans="1:40" ht="13.75" customHeight="1" x14ac:dyDescent="0.2">
      <c r="A42" s="36" t="s">
        <v>158</v>
      </c>
      <c r="B42" s="307">
        <f t="shared" si="19"/>
        <v>1</v>
      </c>
      <c r="C42" s="308">
        <f t="shared" si="20"/>
        <v>7</v>
      </c>
      <c r="D42" s="309">
        <f t="shared" si="21"/>
        <v>16</v>
      </c>
      <c r="E42" s="308">
        <f t="shared" si="22"/>
        <v>1</v>
      </c>
      <c r="F42" s="308">
        <f t="shared" si="23"/>
        <v>7</v>
      </c>
      <c r="G42" s="338">
        <v>0</v>
      </c>
      <c r="H42" s="339">
        <v>0</v>
      </c>
      <c r="I42" s="338">
        <v>1</v>
      </c>
      <c r="J42" s="339">
        <v>7</v>
      </c>
      <c r="K42" s="338">
        <v>0</v>
      </c>
      <c r="L42" s="339">
        <v>0</v>
      </c>
      <c r="M42" s="338">
        <v>0</v>
      </c>
      <c r="N42" s="339">
        <v>0</v>
      </c>
      <c r="O42" s="312">
        <f t="shared" si="24"/>
        <v>16</v>
      </c>
      <c r="P42" s="313">
        <f t="shared" si="25"/>
        <v>16</v>
      </c>
      <c r="Q42" s="313">
        <f t="shared" si="26"/>
        <v>0</v>
      </c>
      <c r="R42" s="313">
        <f t="shared" si="27"/>
        <v>16</v>
      </c>
      <c r="S42" s="313">
        <f t="shared" si="28"/>
        <v>0</v>
      </c>
      <c r="T42" s="313">
        <f t="shared" si="29"/>
        <v>0</v>
      </c>
      <c r="U42" s="308">
        <f t="shared" si="30"/>
        <v>0</v>
      </c>
      <c r="V42" s="316">
        <v>0</v>
      </c>
      <c r="W42" s="317">
        <v>0</v>
      </c>
      <c r="X42" s="316">
        <v>0</v>
      </c>
      <c r="Y42" s="317">
        <v>0</v>
      </c>
      <c r="Z42" s="314">
        <f t="shared" si="31"/>
        <v>16</v>
      </c>
      <c r="AA42" s="317">
        <v>0</v>
      </c>
      <c r="AB42" s="316">
        <v>16</v>
      </c>
      <c r="AC42" s="317">
        <v>0</v>
      </c>
      <c r="AD42" s="316">
        <v>0</v>
      </c>
      <c r="AE42" s="308">
        <f t="shared" si="32"/>
        <v>0</v>
      </c>
      <c r="AF42" s="316">
        <v>0</v>
      </c>
      <c r="AG42" s="317">
        <v>0</v>
      </c>
      <c r="AH42" s="316">
        <v>0</v>
      </c>
      <c r="AI42" s="316">
        <v>0</v>
      </c>
      <c r="AJ42" s="314">
        <f>SUM(AK42:BT42)</f>
        <v>0</v>
      </c>
      <c r="AK42" s="317">
        <v>0</v>
      </c>
      <c r="AL42" s="316">
        <v>0</v>
      </c>
      <c r="AM42" s="317">
        <v>0</v>
      </c>
      <c r="AN42" s="318">
        <v>0</v>
      </c>
    </row>
    <row r="43" spans="1:40" s="340" customFormat="1" ht="13.75" customHeight="1" x14ac:dyDescent="0.2">
      <c r="A43" s="43" t="s">
        <v>309</v>
      </c>
      <c r="B43" s="307">
        <f t="shared" si="19"/>
        <v>11</v>
      </c>
      <c r="C43" s="308">
        <f t="shared" si="20"/>
        <v>2555</v>
      </c>
      <c r="D43" s="309">
        <f t="shared" si="21"/>
        <v>83</v>
      </c>
      <c r="E43" s="308">
        <f t="shared" si="22"/>
        <v>8</v>
      </c>
      <c r="F43" s="308">
        <f t="shared" si="23"/>
        <v>2517</v>
      </c>
      <c r="G43" s="338">
        <v>2</v>
      </c>
      <c r="H43" s="339">
        <v>3</v>
      </c>
      <c r="I43" s="338">
        <v>6</v>
      </c>
      <c r="J43" s="339">
        <v>2514</v>
      </c>
      <c r="K43" s="338">
        <v>1</v>
      </c>
      <c r="L43" s="339">
        <v>19</v>
      </c>
      <c r="M43" s="338">
        <v>2</v>
      </c>
      <c r="N43" s="339">
        <v>19</v>
      </c>
      <c r="O43" s="312">
        <f t="shared" si="24"/>
        <v>83</v>
      </c>
      <c r="P43" s="313">
        <f t="shared" si="25"/>
        <v>36</v>
      </c>
      <c r="Q43" s="313">
        <f t="shared" si="26"/>
        <v>7</v>
      </c>
      <c r="R43" s="313">
        <f t="shared" si="27"/>
        <v>29</v>
      </c>
      <c r="S43" s="313">
        <f t="shared" si="28"/>
        <v>47</v>
      </c>
      <c r="T43" s="313">
        <f t="shared" si="29"/>
        <v>0</v>
      </c>
      <c r="U43" s="308">
        <f t="shared" si="30"/>
        <v>9</v>
      </c>
      <c r="V43" s="316">
        <v>7</v>
      </c>
      <c r="W43" s="317">
        <v>2</v>
      </c>
      <c r="X43" s="316">
        <v>0</v>
      </c>
      <c r="Y43" s="317">
        <v>0</v>
      </c>
      <c r="Z43" s="314">
        <f t="shared" si="31"/>
        <v>27</v>
      </c>
      <c r="AA43" s="317">
        <v>0</v>
      </c>
      <c r="AB43" s="316">
        <v>27</v>
      </c>
      <c r="AC43" s="317">
        <v>0</v>
      </c>
      <c r="AD43" s="316">
        <v>0</v>
      </c>
      <c r="AE43" s="308">
        <f t="shared" si="32"/>
        <v>47</v>
      </c>
      <c r="AF43" s="316">
        <v>0</v>
      </c>
      <c r="AG43" s="317">
        <v>0</v>
      </c>
      <c r="AH43" s="316">
        <v>47</v>
      </c>
      <c r="AI43" s="316">
        <v>0</v>
      </c>
      <c r="AJ43" s="314">
        <f t="shared" ref="AJ43:AJ74" si="33">SUM(AK43:AN43)</f>
        <v>0</v>
      </c>
      <c r="AK43" s="317">
        <v>0</v>
      </c>
      <c r="AL43" s="316">
        <v>0</v>
      </c>
      <c r="AM43" s="317">
        <v>0</v>
      </c>
      <c r="AN43" s="318">
        <v>0</v>
      </c>
    </row>
    <row r="44" spans="1:40" ht="13.75" customHeight="1" x14ac:dyDescent="0.2">
      <c r="A44" s="43" t="s">
        <v>371</v>
      </c>
      <c r="B44" s="307">
        <f t="shared" si="19"/>
        <v>12</v>
      </c>
      <c r="C44" s="308">
        <f t="shared" si="20"/>
        <v>45</v>
      </c>
      <c r="D44" s="309">
        <f t="shared" si="21"/>
        <v>26</v>
      </c>
      <c r="E44" s="308">
        <f t="shared" si="22"/>
        <v>8</v>
      </c>
      <c r="F44" s="308">
        <f t="shared" si="23"/>
        <v>27</v>
      </c>
      <c r="G44" s="338">
        <v>2</v>
      </c>
      <c r="H44" s="339">
        <v>14</v>
      </c>
      <c r="I44" s="338">
        <v>6</v>
      </c>
      <c r="J44" s="339">
        <v>13</v>
      </c>
      <c r="K44" s="338">
        <v>1</v>
      </c>
      <c r="L44" s="339">
        <v>4</v>
      </c>
      <c r="M44" s="338">
        <v>3</v>
      </c>
      <c r="N44" s="339">
        <v>14</v>
      </c>
      <c r="O44" s="312">
        <f t="shared" si="24"/>
        <v>26</v>
      </c>
      <c r="P44" s="313">
        <f t="shared" si="25"/>
        <v>20</v>
      </c>
      <c r="Q44" s="313">
        <f t="shared" si="26"/>
        <v>8</v>
      </c>
      <c r="R44" s="313">
        <f t="shared" si="27"/>
        <v>12</v>
      </c>
      <c r="S44" s="313">
        <f t="shared" si="28"/>
        <v>5</v>
      </c>
      <c r="T44" s="313">
        <f t="shared" si="29"/>
        <v>1</v>
      </c>
      <c r="U44" s="308">
        <f t="shared" si="30"/>
        <v>3</v>
      </c>
      <c r="V44" s="316">
        <v>3</v>
      </c>
      <c r="W44" s="317">
        <v>0</v>
      </c>
      <c r="X44" s="316">
        <v>0</v>
      </c>
      <c r="Y44" s="317">
        <v>0</v>
      </c>
      <c r="Z44" s="314">
        <f t="shared" si="31"/>
        <v>10</v>
      </c>
      <c r="AA44" s="317">
        <v>0</v>
      </c>
      <c r="AB44" s="316">
        <v>10</v>
      </c>
      <c r="AC44" s="317">
        <v>0</v>
      </c>
      <c r="AD44" s="316">
        <v>0</v>
      </c>
      <c r="AE44" s="308">
        <f t="shared" si="32"/>
        <v>2</v>
      </c>
      <c r="AF44" s="316">
        <v>0</v>
      </c>
      <c r="AG44" s="317">
        <v>0</v>
      </c>
      <c r="AH44" s="316">
        <v>2</v>
      </c>
      <c r="AI44" s="316">
        <v>0</v>
      </c>
      <c r="AJ44" s="314">
        <f t="shared" si="33"/>
        <v>11</v>
      </c>
      <c r="AK44" s="317">
        <v>5</v>
      </c>
      <c r="AL44" s="316">
        <v>2</v>
      </c>
      <c r="AM44" s="317">
        <v>3</v>
      </c>
      <c r="AN44" s="318">
        <v>1</v>
      </c>
    </row>
    <row r="45" spans="1:40" ht="13.75" customHeight="1" x14ac:dyDescent="0.2">
      <c r="A45" s="36" t="s">
        <v>314</v>
      </c>
      <c r="B45" s="307">
        <f t="shared" si="19"/>
        <v>2</v>
      </c>
      <c r="C45" s="308">
        <f t="shared" si="20"/>
        <v>5</v>
      </c>
      <c r="D45" s="309">
        <f t="shared" si="21"/>
        <v>4</v>
      </c>
      <c r="E45" s="308">
        <f t="shared" si="22"/>
        <v>2</v>
      </c>
      <c r="F45" s="308">
        <f t="shared" si="23"/>
        <v>5</v>
      </c>
      <c r="G45" s="338">
        <v>1</v>
      </c>
      <c r="H45" s="339">
        <v>1</v>
      </c>
      <c r="I45" s="338">
        <v>1</v>
      </c>
      <c r="J45" s="339">
        <v>4</v>
      </c>
      <c r="K45" s="338">
        <v>0</v>
      </c>
      <c r="L45" s="339">
        <v>0</v>
      </c>
      <c r="M45" s="338">
        <v>0</v>
      </c>
      <c r="N45" s="339">
        <v>0</v>
      </c>
      <c r="O45" s="312">
        <f t="shared" si="24"/>
        <v>4</v>
      </c>
      <c r="P45" s="313">
        <f t="shared" si="25"/>
        <v>4</v>
      </c>
      <c r="Q45" s="313">
        <f t="shared" si="26"/>
        <v>2</v>
      </c>
      <c r="R45" s="313">
        <f t="shared" si="27"/>
        <v>2</v>
      </c>
      <c r="S45" s="313">
        <f t="shared" si="28"/>
        <v>0</v>
      </c>
      <c r="T45" s="313">
        <f t="shared" si="29"/>
        <v>0</v>
      </c>
      <c r="U45" s="308">
        <f t="shared" si="30"/>
        <v>2</v>
      </c>
      <c r="V45" s="316">
        <v>2</v>
      </c>
      <c r="W45" s="317">
        <v>0</v>
      </c>
      <c r="X45" s="316">
        <v>0</v>
      </c>
      <c r="Y45" s="317">
        <v>0</v>
      </c>
      <c r="Z45" s="314">
        <f t="shared" si="31"/>
        <v>2</v>
      </c>
      <c r="AA45" s="317">
        <v>0</v>
      </c>
      <c r="AB45" s="316">
        <v>2</v>
      </c>
      <c r="AC45" s="317">
        <v>0</v>
      </c>
      <c r="AD45" s="316">
        <v>0</v>
      </c>
      <c r="AE45" s="308">
        <f t="shared" si="32"/>
        <v>0</v>
      </c>
      <c r="AF45" s="316">
        <v>0</v>
      </c>
      <c r="AG45" s="317">
        <v>0</v>
      </c>
      <c r="AH45" s="316">
        <v>0</v>
      </c>
      <c r="AI45" s="316">
        <v>0</v>
      </c>
      <c r="AJ45" s="314">
        <f t="shared" si="33"/>
        <v>0</v>
      </c>
      <c r="AK45" s="317">
        <v>0</v>
      </c>
      <c r="AL45" s="316">
        <v>0</v>
      </c>
      <c r="AM45" s="317">
        <v>0</v>
      </c>
      <c r="AN45" s="318">
        <v>0</v>
      </c>
    </row>
    <row r="46" spans="1:40" ht="13.75" customHeight="1" x14ac:dyDescent="0.2">
      <c r="A46" s="36" t="s">
        <v>372</v>
      </c>
      <c r="B46" s="307">
        <f t="shared" si="19"/>
        <v>0</v>
      </c>
      <c r="C46" s="308">
        <f t="shared" si="20"/>
        <v>0</v>
      </c>
      <c r="D46" s="309">
        <f t="shared" si="21"/>
        <v>0</v>
      </c>
      <c r="E46" s="308">
        <f t="shared" si="22"/>
        <v>0</v>
      </c>
      <c r="F46" s="308">
        <f t="shared" si="23"/>
        <v>0</v>
      </c>
      <c r="G46" s="338">
        <v>0</v>
      </c>
      <c r="H46" s="339">
        <v>0</v>
      </c>
      <c r="I46" s="338">
        <v>0</v>
      </c>
      <c r="J46" s="339">
        <v>0</v>
      </c>
      <c r="K46" s="338">
        <v>0</v>
      </c>
      <c r="L46" s="339">
        <v>0</v>
      </c>
      <c r="M46" s="338">
        <v>0</v>
      </c>
      <c r="N46" s="339">
        <v>0</v>
      </c>
      <c r="O46" s="312">
        <f t="shared" si="24"/>
        <v>0</v>
      </c>
      <c r="P46" s="313">
        <f t="shared" si="25"/>
        <v>0</v>
      </c>
      <c r="Q46" s="313">
        <f t="shared" si="26"/>
        <v>0</v>
      </c>
      <c r="R46" s="313">
        <f t="shared" si="27"/>
        <v>0</v>
      </c>
      <c r="S46" s="313">
        <f t="shared" si="28"/>
        <v>0</v>
      </c>
      <c r="T46" s="313">
        <f t="shared" si="29"/>
        <v>0</v>
      </c>
      <c r="U46" s="308">
        <f t="shared" si="30"/>
        <v>0</v>
      </c>
      <c r="V46" s="316">
        <v>0</v>
      </c>
      <c r="W46" s="317">
        <v>0</v>
      </c>
      <c r="X46" s="316">
        <v>0</v>
      </c>
      <c r="Y46" s="317">
        <v>0</v>
      </c>
      <c r="Z46" s="314">
        <f t="shared" si="31"/>
        <v>0</v>
      </c>
      <c r="AA46" s="317">
        <v>0</v>
      </c>
      <c r="AB46" s="316">
        <v>0</v>
      </c>
      <c r="AC46" s="317">
        <v>0</v>
      </c>
      <c r="AD46" s="316">
        <v>0</v>
      </c>
      <c r="AE46" s="308">
        <f t="shared" si="32"/>
        <v>0</v>
      </c>
      <c r="AF46" s="316">
        <v>0</v>
      </c>
      <c r="AG46" s="317">
        <v>0</v>
      </c>
      <c r="AH46" s="316">
        <v>0</v>
      </c>
      <c r="AI46" s="316">
        <v>0</v>
      </c>
      <c r="AJ46" s="314">
        <f t="shared" si="33"/>
        <v>0</v>
      </c>
      <c r="AK46" s="317">
        <v>0</v>
      </c>
      <c r="AL46" s="316">
        <v>0</v>
      </c>
      <c r="AM46" s="317">
        <v>0</v>
      </c>
      <c r="AN46" s="318">
        <v>0</v>
      </c>
    </row>
    <row r="47" spans="1:40" ht="13.75" customHeight="1" x14ac:dyDescent="0.2">
      <c r="A47" s="43" t="s">
        <v>313</v>
      </c>
      <c r="B47" s="307">
        <f t="shared" si="19"/>
        <v>14</v>
      </c>
      <c r="C47" s="308">
        <f t="shared" si="20"/>
        <v>4989</v>
      </c>
      <c r="D47" s="309">
        <f t="shared" si="21"/>
        <v>53</v>
      </c>
      <c r="E47" s="308">
        <f t="shared" si="22"/>
        <v>13</v>
      </c>
      <c r="F47" s="308">
        <f t="shared" si="23"/>
        <v>4647</v>
      </c>
      <c r="G47" s="338">
        <v>7</v>
      </c>
      <c r="H47" s="339">
        <v>7</v>
      </c>
      <c r="I47" s="338">
        <v>6</v>
      </c>
      <c r="J47" s="339">
        <v>4640</v>
      </c>
      <c r="K47" s="338">
        <v>1</v>
      </c>
      <c r="L47" s="339">
        <v>342</v>
      </c>
      <c r="M47" s="338">
        <v>0</v>
      </c>
      <c r="N47" s="339">
        <v>0</v>
      </c>
      <c r="O47" s="312">
        <f t="shared" si="24"/>
        <v>53</v>
      </c>
      <c r="P47" s="313">
        <f t="shared" si="25"/>
        <v>49</v>
      </c>
      <c r="Q47" s="313">
        <f t="shared" si="26"/>
        <v>22</v>
      </c>
      <c r="R47" s="313">
        <f t="shared" si="27"/>
        <v>27</v>
      </c>
      <c r="S47" s="313">
        <f t="shared" si="28"/>
        <v>4</v>
      </c>
      <c r="T47" s="313">
        <f t="shared" si="29"/>
        <v>0</v>
      </c>
      <c r="U47" s="308">
        <f t="shared" si="30"/>
        <v>15</v>
      </c>
      <c r="V47" s="316">
        <v>15</v>
      </c>
      <c r="W47" s="317">
        <v>0</v>
      </c>
      <c r="X47" s="316">
        <v>0</v>
      </c>
      <c r="Y47" s="317">
        <v>0</v>
      </c>
      <c r="Z47" s="314">
        <f t="shared" si="31"/>
        <v>34</v>
      </c>
      <c r="AA47" s="317">
        <v>7</v>
      </c>
      <c r="AB47" s="316">
        <v>27</v>
      </c>
      <c r="AC47" s="317">
        <v>0</v>
      </c>
      <c r="AD47" s="316">
        <v>0</v>
      </c>
      <c r="AE47" s="308">
        <f t="shared" si="32"/>
        <v>4</v>
      </c>
      <c r="AF47" s="316">
        <v>0</v>
      </c>
      <c r="AG47" s="317">
        <v>0</v>
      </c>
      <c r="AH47" s="316">
        <v>4</v>
      </c>
      <c r="AI47" s="316">
        <v>0</v>
      </c>
      <c r="AJ47" s="314">
        <f t="shared" si="33"/>
        <v>0</v>
      </c>
      <c r="AK47" s="317">
        <v>0</v>
      </c>
      <c r="AL47" s="316">
        <v>0</v>
      </c>
      <c r="AM47" s="317">
        <v>0</v>
      </c>
      <c r="AN47" s="318">
        <v>0</v>
      </c>
    </row>
    <row r="48" spans="1:40" ht="13.75" customHeight="1" x14ac:dyDescent="0.2">
      <c r="A48" s="36" t="s">
        <v>159</v>
      </c>
      <c r="B48" s="307">
        <f t="shared" si="19"/>
        <v>9</v>
      </c>
      <c r="C48" s="308">
        <f t="shared" si="20"/>
        <v>3373</v>
      </c>
      <c r="D48" s="309">
        <f t="shared" si="21"/>
        <v>33</v>
      </c>
      <c r="E48" s="308">
        <f t="shared" si="22"/>
        <v>7</v>
      </c>
      <c r="F48" s="308">
        <f t="shared" si="23"/>
        <v>19</v>
      </c>
      <c r="G48" s="338">
        <v>3</v>
      </c>
      <c r="H48" s="339">
        <v>12</v>
      </c>
      <c r="I48" s="338">
        <v>4</v>
      </c>
      <c r="J48" s="339">
        <v>7</v>
      </c>
      <c r="K48" s="338">
        <v>1</v>
      </c>
      <c r="L48" s="339">
        <v>3351</v>
      </c>
      <c r="M48" s="338">
        <v>1</v>
      </c>
      <c r="N48" s="339">
        <v>3</v>
      </c>
      <c r="O48" s="312">
        <f t="shared" si="24"/>
        <v>33</v>
      </c>
      <c r="P48" s="313">
        <f t="shared" si="25"/>
        <v>9</v>
      </c>
      <c r="Q48" s="313">
        <f t="shared" si="26"/>
        <v>6</v>
      </c>
      <c r="R48" s="313">
        <f t="shared" si="27"/>
        <v>3</v>
      </c>
      <c r="S48" s="313">
        <f t="shared" si="28"/>
        <v>24</v>
      </c>
      <c r="T48" s="313">
        <f t="shared" si="29"/>
        <v>0</v>
      </c>
      <c r="U48" s="308">
        <f t="shared" si="30"/>
        <v>5</v>
      </c>
      <c r="V48" s="316">
        <v>3</v>
      </c>
      <c r="W48" s="317">
        <v>2</v>
      </c>
      <c r="X48" s="316">
        <v>0</v>
      </c>
      <c r="Y48" s="317">
        <v>0</v>
      </c>
      <c r="Z48" s="314">
        <f t="shared" si="31"/>
        <v>4</v>
      </c>
      <c r="AA48" s="317">
        <v>3</v>
      </c>
      <c r="AB48" s="316">
        <v>1</v>
      </c>
      <c r="AC48" s="317">
        <v>0</v>
      </c>
      <c r="AD48" s="316">
        <v>0</v>
      </c>
      <c r="AE48" s="308">
        <f t="shared" si="32"/>
        <v>24</v>
      </c>
      <c r="AF48" s="316">
        <v>0</v>
      </c>
      <c r="AG48" s="317">
        <v>0</v>
      </c>
      <c r="AH48" s="316">
        <v>24</v>
      </c>
      <c r="AI48" s="316">
        <v>0</v>
      </c>
      <c r="AJ48" s="314">
        <f t="shared" si="33"/>
        <v>0</v>
      </c>
      <c r="AK48" s="317">
        <v>0</v>
      </c>
      <c r="AL48" s="316">
        <v>0</v>
      </c>
      <c r="AM48" s="317">
        <v>0</v>
      </c>
      <c r="AN48" s="318">
        <v>0</v>
      </c>
    </row>
    <row r="49" spans="1:72" ht="13.75" customHeight="1" x14ac:dyDescent="0.2">
      <c r="A49" s="36" t="s">
        <v>373</v>
      </c>
      <c r="B49" s="307">
        <f t="shared" si="19"/>
        <v>10</v>
      </c>
      <c r="C49" s="308">
        <f t="shared" si="20"/>
        <v>23</v>
      </c>
      <c r="D49" s="309">
        <f t="shared" si="21"/>
        <v>17</v>
      </c>
      <c r="E49" s="308">
        <f t="shared" si="22"/>
        <v>10</v>
      </c>
      <c r="F49" s="308">
        <f t="shared" si="23"/>
        <v>23</v>
      </c>
      <c r="G49" s="338">
        <v>5</v>
      </c>
      <c r="H49" s="339">
        <v>5</v>
      </c>
      <c r="I49" s="338">
        <v>5</v>
      </c>
      <c r="J49" s="339">
        <v>18</v>
      </c>
      <c r="K49" s="338">
        <v>0</v>
      </c>
      <c r="L49" s="339">
        <v>0</v>
      </c>
      <c r="M49" s="338">
        <v>0</v>
      </c>
      <c r="N49" s="339">
        <v>0</v>
      </c>
      <c r="O49" s="312">
        <f t="shared" si="24"/>
        <v>17</v>
      </c>
      <c r="P49" s="313">
        <f t="shared" si="25"/>
        <v>14</v>
      </c>
      <c r="Q49" s="313">
        <f t="shared" si="26"/>
        <v>8</v>
      </c>
      <c r="R49" s="313">
        <f t="shared" si="27"/>
        <v>6</v>
      </c>
      <c r="S49" s="313">
        <f t="shared" si="28"/>
        <v>3</v>
      </c>
      <c r="T49" s="313">
        <f t="shared" si="29"/>
        <v>0</v>
      </c>
      <c r="U49" s="308">
        <f t="shared" si="30"/>
        <v>7</v>
      </c>
      <c r="V49" s="316">
        <v>6</v>
      </c>
      <c r="W49" s="317">
        <v>0</v>
      </c>
      <c r="X49" s="316">
        <v>1</v>
      </c>
      <c r="Y49" s="317">
        <v>0</v>
      </c>
      <c r="Z49" s="314">
        <f t="shared" si="31"/>
        <v>10</v>
      </c>
      <c r="AA49" s="317">
        <v>2</v>
      </c>
      <c r="AB49" s="316">
        <v>6</v>
      </c>
      <c r="AC49" s="317">
        <v>2</v>
      </c>
      <c r="AD49" s="316">
        <v>0</v>
      </c>
      <c r="AE49" s="308">
        <f t="shared" si="32"/>
        <v>0</v>
      </c>
      <c r="AF49" s="316">
        <v>0</v>
      </c>
      <c r="AG49" s="317">
        <v>0</v>
      </c>
      <c r="AH49" s="316">
        <v>0</v>
      </c>
      <c r="AI49" s="316">
        <v>0</v>
      </c>
      <c r="AJ49" s="314">
        <f t="shared" si="33"/>
        <v>0</v>
      </c>
      <c r="AK49" s="317">
        <v>0</v>
      </c>
      <c r="AL49" s="316">
        <v>0</v>
      </c>
      <c r="AM49" s="317">
        <v>0</v>
      </c>
      <c r="AN49" s="318">
        <v>0</v>
      </c>
    </row>
    <row r="50" spans="1:72" ht="13.75" customHeight="1" x14ac:dyDescent="0.2">
      <c r="A50" s="36" t="s">
        <v>374</v>
      </c>
      <c r="B50" s="307">
        <f t="shared" si="19"/>
        <v>0</v>
      </c>
      <c r="C50" s="308">
        <f t="shared" si="20"/>
        <v>0</v>
      </c>
      <c r="D50" s="309">
        <f t="shared" si="21"/>
        <v>0</v>
      </c>
      <c r="E50" s="308">
        <f t="shared" si="22"/>
        <v>0</v>
      </c>
      <c r="F50" s="308">
        <f t="shared" si="23"/>
        <v>0</v>
      </c>
      <c r="G50" s="338">
        <v>0</v>
      </c>
      <c r="H50" s="339">
        <v>0</v>
      </c>
      <c r="I50" s="338">
        <v>0</v>
      </c>
      <c r="J50" s="339">
        <v>0</v>
      </c>
      <c r="K50" s="338">
        <v>0</v>
      </c>
      <c r="L50" s="339">
        <v>0</v>
      </c>
      <c r="M50" s="338">
        <v>0</v>
      </c>
      <c r="N50" s="339">
        <v>0</v>
      </c>
      <c r="O50" s="312">
        <f t="shared" si="24"/>
        <v>0</v>
      </c>
      <c r="P50" s="313">
        <f t="shared" si="25"/>
        <v>0</v>
      </c>
      <c r="Q50" s="313">
        <f t="shared" si="26"/>
        <v>0</v>
      </c>
      <c r="R50" s="313">
        <f t="shared" si="27"/>
        <v>0</v>
      </c>
      <c r="S50" s="313">
        <f t="shared" si="28"/>
        <v>0</v>
      </c>
      <c r="T50" s="313">
        <f t="shared" si="29"/>
        <v>0</v>
      </c>
      <c r="U50" s="308">
        <f t="shared" si="30"/>
        <v>0</v>
      </c>
      <c r="V50" s="316">
        <v>0</v>
      </c>
      <c r="W50" s="317">
        <v>0</v>
      </c>
      <c r="X50" s="316">
        <v>0</v>
      </c>
      <c r="Y50" s="317">
        <v>0</v>
      </c>
      <c r="Z50" s="314">
        <f t="shared" si="31"/>
        <v>0</v>
      </c>
      <c r="AA50" s="317">
        <v>0</v>
      </c>
      <c r="AB50" s="316">
        <v>0</v>
      </c>
      <c r="AC50" s="317">
        <v>0</v>
      </c>
      <c r="AD50" s="316">
        <v>0</v>
      </c>
      <c r="AE50" s="308">
        <f t="shared" si="32"/>
        <v>0</v>
      </c>
      <c r="AF50" s="316">
        <v>0</v>
      </c>
      <c r="AG50" s="317">
        <v>0</v>
      </c>
      <c r="AH50" s="316">
        <v>0</v>
      </c>
      <c r="AI50" s="316">
        <v>0</v>
      </c>
      <c r="AJ50" s="314">
        <f t="shared" si="33"/>
        <v>0</v>
      </c>
      <c r="AK50" s="317">
        <v>0</v>
      </c>
      <c r="AL50" s="316">
        <v>0</v>
      </c>
      <c r="AM50" s="317">
        <v>0</v>
      </c>
      <c r="AN50" s="318">
        <v>0</v>
      </c>
    </row>
    <row r="51" spans="1:72" ht="13.75" customHeight="1" x14ac:dyDescent="0.2">
      <c r="A51" s="43" t="s">
        <v>311</v>
      </c>
      <c r="B51" s="307">
        <f t="shared" si="19"/>
        <v>12</v>
      </c>
      <c r="C51" s="308">
        <f t="shared" si="20"/>
        <v>868</v>
      </c>
      <c r="D51" s="309">
        <f t="shared" si="21"/>
        <v>45</v>
      </c>
      <c r="E51" s="308">
        <f t="shared" si="22"/>
        <v>8</v>
      </c>
      <c r="F51" s="308">
        <f t="shared" si="23"/>
        <v>362</v>
      </c>
      <c r="G51" s="338">
        <v>3</v>
      </c>
      <c r="H51" s="339">
        <v>44</v>
      </c>
      <c r="I51" s="338">
        <v>5</v>
      </c>
      <c r="J51" s="339">
        <v>318</v>
      </c>
      <c r="K51" s="338">
        <v>2</v>
      </c>
      <c r="L51" s="339">
        <v>503</v>
      </c>
      <c r="M51" s="338">
        <v>2</v>
      </c>
      <c r="N51" s="339">
        <v>3</v>
      </c>
      <c r="O51" s="312">
        <f t="shared" si="24"/>
        <v>45</v>
      </c>
      <c r="P51" s="313">
        <f t="shared" si="25"/>
        <v>16</v>
      </c>
      <c r="Q51" s="313">
        <f t="shared" si="26"/>
        <v>8</v>
      </c>
      <c r="R51" s="313">
        <f t="shared" si="27"/>
        <v>8</v>
      </c>
      <c r="S51" s="313">
        <f t="shared" si="28"/>
        <v>29</v>
      </c>
      <c r="T51" s="313">
        <f t="shared" si="29"/>
        <v>0</v>
      </c>
      <c r="U51" s="308">
        <f t="shared" si="30"/>
        <v>8</v>
      </c>
      <c r="V51" s="316">
        <v>8</v>
      </c>
      <c r="W51" s="317">
        <v>0</v>
      </c>
      <c r="X51" s="316">
        <v>0</v>
      </c>
      <c r="Y51" s="317">
        <v>0</v>
      </c>
      <c r="Z51" s="314">
        <f t="shared" si="31"/>
        <v>15</v>
      </c>
      <c r="AA51" s="317">
        <v>0</v>
      </c>
      <c r="AB51" s="316">
        <v>1</v>
      </c>
      <c r="AC51" s="317">
        <v>14</v>
      </c>
      <c r="AD51" s="316">
        <v>0</v>
      </c>
      <c r="AE51" s="308">
        <f t="shared" si="32"/>
        <v>15</v>
      </c>
      <c r="AF51" s="316">
        <v>0</v>
      </c>
      <c r="AG51" s="317">
        <v>0</v>
      </c>
      <c r="AH51" s="316">
        <v>15</v>
      </c>
      <c r="AI51" s="316">
        <v>0</v>
      </c>
      <c r="AJ51" s="314">
        <f t="shared" si="33"/>
        <v>7</v>
      </c>
      <c r="AK51" s="317">
        <v>0</v>
      </c>
      <c r="AL51" s="316">
        <v>7</v>
      </c>
      <c r="AM51" s="317">
        <v>0</v>
      </c>
      <c r="AN51" s="318">
        <v>0</v>
      </c>
    </row>
    <row r="52" spans="1:72" ht="13.75" customHeight="1" x14ac:dyDescent="0.2">
      <c r="A52" s="36" t="s">
        <v>310</v>
      </c>
      <c r="B52" s="307">
        <f t="shared" si="19"/>
        <v>7</v>
      </c>
      <c r="C52" s="308">
        <f t="shared" si="20"/>
        <v>523</v>
      </c>
      <c r="D52" s="309">
        <f t="shared" si="21"/>
        <v>13</v>
      </c>
      <c r="E52" s="308">
        <f t="shared" si="22"/>
        <v>3</v>
      </c>
      <c r="F52" s="308">
        <f t="shared" si="23"/>
        <v>22</v>
      </c>
      <c r="G52" s="338">
        <v>1</v>
      </c>
      <c r="H52" s="339">
        <v>2</v>
      </c>
      <c r="I52" s="338">
        <v>2</v>
      </c>
      <c r="J52" s="339">
        <v>20</v>
      </c>
      <c r="K52" s="338">
        <v>1</v>
      </c>
      <c r="L52" s="339">
        <v>498</v>
      </c>
      <c r="M52" s="338">
        <v>3</v>
      </c>
      <c r="N52" s="339">
        <v>3</v>
      </c>
      <c r="O52" s="312">
        <f t="shared" si="24"/>
        <v>13</v>
      </c>
      <c r="P52" s="313">
        <f t="shared" si="25"/>
        <v>7</v>
      </c>
      <c r="Q52" s="313">
        <f t="shared" si="26"/>
        <v>1</v>
      </c>
      <c r="R52" s="313">
        <f t="shared" si="27"/>
        <v>6</v>
      </c>
      <c r="S52" s="313">
        <f t="shared" si="28"/>
        <v>6</v>
      </c>
      <c r="T52" s="313">
        <f t="shared" si="29"/>
        <v>0</v>
      </c>
      <c r="U52" s="308">
        <f t="shared" si="30"/>
        <v>1</v>
      </c>
      <c r="V52" s="316">
        <v>1</v>
      </c>
      <c r="W52" s="317">
        <v>0</v>
      </c>
      <c r="X52" s="316">
        <v>0</v>
      </c>
      <c r="Y52" s="317">
        <v>0</v>
      </c>
      <c r="Z52" s="314">
        <f t="shared" si="31"/>
        <v>4</v>
      </c>
      <c r="AA52" s="317">
        <v>0</v>
      </c>
      <c r="AB52" s="316">
        <v>4</v>
      </c>
      <c r="AC52" s="317">
        <v>0</v>
      </c>
      <c r="AD52" s="316">
        <v>0</v>
      </c>
      <c r="AE52" s="308">
        <f t="shared" si="32"/>
        <v>6</v>
      </c>
      <c r="AF52" s="316">
        <v>0</v>
      </c>
      <c r="AG52" s="317">
        <v>0</v>
      </c>
      <c r="AH52" s="316">
        <v>6</v>
      </c>
      <c r="AI52" s="316">
        <v>0</v>
      </c>
      <c r="AJ52" s="314">
        <f t="shared" si="33"/>
        <v>2</v>
      </c>
      <c r="AK52" s="317">
        <v>0</v>
      </c>
      <c r="AL52" s="316">
        <v>2</v>
      </c>
      <c r="AM52" s="317">
        <v>0</v>
      </c>
      <c r="AN52" s="318">
        <v>0</v>
      </c>
    </row>
    <row r="53" spans="1:72" ht="13.75" customHeight="1" x14ac:dyDescent="0.2">
      <c r="A53" s="43" t="s">
        <v>160</v>
      </c>
      <c r="B53" s="307">
        <f t="shared" si="19"/>
        <v>35</v>
      </c>
      <c r="C53" s="308">
        <f t="shared" si="20"/>
        <v>43228</v>
      </c>
      <c r="D53" s="309">
        <f t="shared" si="21"/>
        <v>249</v>
      </c>
      <c r="E53" s="308">
        <f t="shared" si="22"/>
        <v>29</v>
      </c>
      <c r="F53" s="308">
        <f t="shared" si="23"/>
        <v>43214</v>
      </c>
      <c r="G53" s="338">
        <v>14</v>
      </c>
      <c r="H53" s="339">
        <v>809</v>
      </c>
      <c r="I53" s="338">
        <v>15</v>
      </c>
      <c r="J53" s="339">
        <v>42405</v>
      </c>
      <c r="K53" s="338">
        <v>4</v>
      </c>
      <c r="L53" s="339">
        <v>12</v>
      </c>
      <c r="M53" s="338">
        <v>2</v>
      </c>
      <c r="N53" s="339">
        <v>2</v>
      </c>
      <c r="O53" s="312">
        <f t="shared" si="24"/>
        <v>249</v>
      </c>
      <c r="P53" s="313">
        <f t="shared" si="25"/>
        <v>219</v>
      </c>
      <c r="Q53" s="313">
        <f t="shared" si="26"/>
        <v>147</v>
      </c>
      <c r="R53" s="313">
        <f t="shared" si="27"/>
        <v>72</v>
      </c>
      <c r="S53" s="313">
        <f t="shared" si="28"/>
        <v>29</v>
      </c>
      <c r="T53" s="313">
        <f t="shared" si="29"/>
        <v>1</v>
      </c>
      <c r="U53" s="308">
        <f t="shared" si="30"/>
        <v>153</v>
      </c>
      <c r="V53" s="316">
        <v>145</v>
      </c>
      <c r="W53" s="317">
        <v>2</v>
      </c>
      <c r="X53" s="316">
        <v>6</v>
      </c>
      <c r="Y53" s="317">
        <v>0</v>
      </c>
      <c r="Z53" s="314">
        <f t="shared" si="31"/>
        <v>70</v>
      </c>
      <c r="AA53" s="317">
        <v>1</v>
      </c>
      <c r="AB53" s="316">
        <v>68</v>
      </c>
      <c r="AC53" s="317">
        <v>0</v>
      </c>
      <c r="AD53" s="316">
        <v>1</v>
      </c>
      <c r="AE53" s="308">
        <f t="shared" si="32"/>
        <v>23</v>
      </c>
      <c r="AF53" s="316">
        <v>0</v>
      </c>
      <c r="AG53" s="317">
        <v>0</v>
      </c>
      <c r="AH53" s="316">
        <v>23</v>
      </c>
      <c r="AI53" s="316">
        <v>0</v>
      </c>
      <c r="AJ53" s="314">
        <f t="shared" si="33"/>
        <v>3</v>
      </c>
      <c r="AK53" s="317">
        <v>1</v>
      </c>
      <c r="AL53" s="316">
        <v>2</v>
      </c>
      <c r="AM53" s="317">
        <v>0</v>
      </c>
      <c r="AN53" s="318">
        <v>0</v>
      </c>
    </row>
    <row r="54" spans="1:72" ht="13.75" customHeight="1" x14ac:dyDescent="0.2">
      <c r="A54" s="36" t="s">
        <v>375</v>
      </c>
      <c r="B54" s="307">
        <f t="shared" si="19"/>
        <v>12</v>
      </c>
      <c r="C54" s="308">
        <f t="shared" si="20"/>
        <v>34</v>
      </c>
      <c r="D54" s="309">
        <f t="shared" si="21"/>
        <v>33</v>
      </c>
      <c r="E54" s="308">
        <f t="shared" si="22"/>
        <v>10</v>
      </c>
      <c r="F54" s="308">
        <f t="shared" si="23"/>
        <v>32</v>
      </c>
      <c r="G54" s="338">
        <v>4</v>
      </c>
      <c r="H54" s="339">
        <v>12</v>
      </c>
      <c r="I54" s="338">
        <v>6</v>
      </c>
      <c r="J54" s="339">
        <v>20</v>
      </c>
      <c r="K54" s="338">
        <v>1</v>
      </c>
      <c r="L54" s="339">
        <v>1</v>
      </c>
      <c r="M54" s="338">
        <v>1</v>
      </c>
      <c r="N54" s="339">
        <v>1</v>
      </c>
      <c r="O54" s="312">
        <f t="shared" si="24"/>
        <v>33</v>
      </c>
      <c r="P54" s="313">
        <f t="shared" si="25"/>
        <v>21</v>
      </c>
      <c r="Q54" s="313">
        <f t="shared" si="26"/>
        <v>11</v>
      </c>
      <c r="R54" s="313">
        <f t="shared" si="27"/>
        <v>10</v>
      </c>
      <c r="S54" s="313">
        <f t="shared" si="28"/>
        <v>12</v>
      </c>
      <c r="T54" s="313">
        <f t="shared" si="29"/>
        <v>0</v>
      </c>
      <c r="U54" s="308">
        <f t="shared" si="30"/>
        <v>14</v>
      </c>
      <c r="V54" s="316">
        <v>11</v>
      </c>
      <c r="W54" s="317">
        <v>0</v>
      </c>
      <c r="X54" s="316">
        <v>3</v>
      </c>
      <c r="Y54" s="317">
        <v>0</v>
      </c>
      <c r="Z54" s="314">
        <f t="shared" si="31"/>
        <v>11</v>
      </c>
      <c r="AA54" s="317">
        <v>0</v>
      </c>
      <c r="AB54" s="316">
        <v>10</v>
      </c>
      <c r="AC54" s="317">
        <v>1</v>
      </c>
      <c r="AD54" s="316">
        <v>0</v>
      </c>
      <c r="AE54" s="308">
        <f t="shared" si="32"/>
        <v>2</v>
      </c>
      <c r="AF54" s="316">
        <v>0</v>
      </c>
      <c r="AG54" s="317">
        <v>0</v>
      </c>
      <c r="AH54" s="316">
        <v>2</v>
      </c>
      <c r="AI54" s="316">
        <v>0</v>
      </c>
      <c r="AJ54" s="314">
        <f t="shared" si="33"/>
        <v>6</v>
      </c>
      <c r="AK54" s="317">
        <v>0</v>
      </c>
      <c r="AL54" s="316">
        <v>0</v>
      </c>
      <c r="AM54" s="317">
        <v>6</v>
      </c>
      <c r="AN54" s="318">
        <v>0</v>
      </c>
    </row>
    <row r="55" spans="1:72" ht="13.75" customHeight="1" x14ac:dyDescent="0.2">
      <c r="A55" s="43" t="s">
        <v>304</v>
      </c>
      <c r="B55" s="307">
        <f t="shared" si="19"/>
        <v>20</v>
      </c>
      <c r="C55" s="308">
        <f t="shared" si="20"/>
        <v>12226</v>
      </c>
      <c r="D55" s="309">
        <f t="shared" si="21"/>
        <v>102</v>
      </c>
      <c r="E55" s="308">
        <f t="shared" si="22"/>
        <v>12</v>
      </c>
      <c r="F55" s="308">
        <f t="shared" si="23"/>
        <v>6314</v>
      </c>
      <c r="G55" s="338">
        <v>4</v>
      </c>
      <c r="H55" s="339">
        <v>1981</v>
      </c>
      <c r="I55" s="338">
        <v>8</v>
      </c>
      <c r="J55" s="339">
        <v>4333</v>
      </c>
      <c r="K55" s="338">
        <v>2</v>
      </c>
      <c r="L55" s="339">
        <v>5484</v>
      </c>
      <c r="M55" s="338">
        <v>6</v>
      </c>
      <c r="N55" s="339">
        <v>428</v>
      </c>
      <c r="O55" s="312">
        <f t="shared" si="24"/>
        <v>102</v>
      </c>
      <c r="P55" s="313">
        <f t="shared" si="25"/>
        <v>78</v>
      </c>
      <c r="Q55" s="313">
        <f t="shared" si="26"/>
        <v>52</v>
      </c>
      <c r="R55" s="313">
        <f t="shared" si="27"/>
        <v>26</v>
      </c>
      <c r="S55" s="313">
        <f t="shared" si="28"/>
        <v>22</v>
      </c>
      <c r="T55" s="313">
        <f t="shared" si="29"/>
        <v>2</v>
      </c>
      <c r="U55" s="308">
        <f t="shared" si="30"/>
        <v>28</v>
      </c>
      <c r="V55" s="316">
        <v>28</v>
      </c>
      <c r="W55" s="317">
        <v>0</v>
      </c>
      <c r="X55" s="316">
        <v>0</v>
      </c>
      <c r="Y55" s="317">
        <v>0</v>
      </c>
      <c r="Z55" s="314">
        <f t="shared" si="31"/>
        <v>23</v>
      </c>
      <c r="AA55" s="317">
        <v>0</v>
      </c>
      <c r="AB55" s="316">
        <v>23</v>
      </c>
      <c r="AC55" s="317">
        <v>0</v>
      </c>
      <c r="AD55" s="316">
        <v>0</v>
      </c>
      <c r="AE55" s="308">
        <f t="shared" si="32"/>
        <v>19</v>
      </c>
      <c r="AF55" s="316">
        <v>0</v>
      </c>
      <c r="AG55" s="317">
        <v>0</v>
      </c>
      <c r="AH55" s="316">
        <v>19</v>
      </c>
      <c r="AI55" s="316">
        <v>0</v>
      </c>
      <c r="AJ55" s="314">
        <f t="shared" si="33"/>
        <v>32</v>
      </c>
      <c r="AK55" s="317">
        <v>24</v>
      </c>
      <c r="AL55" s="316">
        <v>3</v>
      </c>
      <c r="AM55" s="317">
        <v>3</v>
      </c>
      <c r="AN55" s="318">
        <v>2</v>
      </c>
    </row>
    <row r="56" spans="1:72" ht="13.75" customHeight="1" x14ac:dyDescent="0.2">
      <c r="A56" s="43" t="s">
        <v>305</v>
      </c>
      <c r="B56" s="307">
        <f t="shared" si="19"/>
        <v>16</v>
      </c>
      <c r="C56" s="308">
        <f t="shared" si="20"/>
        <v>8456</v>
      </c>
      <c r="D56" s="309">
        <f t="shared" si="21"/>
        <v>54</v>
      </c>
      <c r="E56" s="308">
        <f t="shared" si="22"/>
        <v>14</v>
      </c>
      <c r="F56" s="308">
        <f t="shared" si="23"/>
        <v>7705</v>
      </c>
      <c r="G56" s="338">
        <v>6</v>
      </c>
      <c r="H56" s="339">
        <v>6</v>
      </c>
      <c r="I56" s="338">
        <v>8</v>
      </c>
      <c r="J56" s="339">
        <v>7699</v>
      </c>
      <c r="K56" s="338">
        <v>2</v>
      </c>
      <c r="L56" s="339">
        <v>751</v>
      </c>
      <c r="M56" s="338">
        <v>0</v>
      </c>
      <c r="N56" s="339">
        <v>0</v>
      </c>
      <c r="O56" s="312">
        <f t="shared" si="24"/>
        <v>54</v>
      </c>
      <c r="P56" s="313">
        <f t="shared" si="25"/>
        <v>40</v>
      </c>
      <c r="Q56" s="313">
        <f t="shared" si="26"/>
        <v>10</v>
      </c>
      <c r="R56" s="313">
        <f t="shared" si="27"/>
        <v>30</v>
      </c>
      <c r="S56" s="313">
        <f t="shared" si="28"/>
        <v>12</v>
      </c>
      <c r="T56" s="313">
        <f t="shared" si="29"/>
        <v>2</v>
      </c>
      <c r="U56" s="308">
        <f t="shared" si="30"/>
        <v>6</v>
      </c>
      <c r="V56" s="316">
        <v>4</v>
      </c>
      <c r="W56" s="317">
        <v>0</v>
      </c>
      <c r="X56" s="316">
        <v>1</v>
      </c>
      <c r="Y56" s="317">
        <v>1</v>
      </c>
      <c r="Z56" s="314">
        <f t="shared" si="31"/>
        <v>37</v>
      </c>
      <c r="AA56" s="317">
        <v>6</v>
      </c>
      <c r="AB56" s="316">
        <v>30</v>
      </c>
      <c r="AC56" s="317">
        <v>0</v>
      </c>
      <c r="AD56" s="316">
        <v>1</v>
      </c>
      <c r="AE56" s="308">
        <f t="shared" si="32"/>
        <v>11</v>
      </c>
      <c r="AF56" s="316">
        <v>0</v>
      </c>
      <c r="AG56" s="317">
        <v>0</v>
      </c>
      <c r="AH56" s="316">
        <v>11</v>
      </c>
      <c r="AI56" s="316">
        <v>0</v>
      </c>
      <c r="AJ56" s="314">
        <f t="shared" si="33"/>
        <v>0</v>
      </c>
      <c r="AK56" s="317">
        <v>0</v>
      </c>
      <c r="AL56" s="316">
        <v>0</v>
      </c>
      <c r="AM56" s="317">
        <v>0</v>
      </c>
      <c r="AN56" s="318">
        <v>0</v>
      </c>
    </row>
    <row r="57" spans="1:72" ht="13.75" customHeight="1" x14ac:dyDescent="0.2">
      <c r="A57" s="36" t="s">
        <v>161</v>
      </c>
      <c r="B57" s="307">
        <f t="shared" si="19"/>
        <v>9</v>
      </c>
      <c r="C57" s="308">
        <f t="shared" si="20"/>
        <v>1035</v>
      </c>
      <c r="D57" s="309">
        <f t="shared" si="21"/>
        <v>26</v>
      </c>
      <c r="E57" s="308">
        <f t="shared" si="22"/>
        <v>7</v>
      </c>
      <c r="F57" s="308">
        <f t="shared" si="23"/>
        <v>1024</v>
      </c>
      <c r="G57" s="338">
        <v>5</v>
      </c>
      <c r="H57" s="339">
        <v>25</v>
      </c>
      <c r="I57" s="338">
        <v>2</v>
      </c>
      <c r="J57" s="339">
        <v>999</v>
      </c>
      <c r="K57" s="338">
        <v>0</v>
      </c>
      <c r="L57" s="339">
        <v>0</v>
      </c>
      <c r="M57" s="338">
        <v>2</v>
      </c>
      <c r="N57" s="339">
        <v>11</v>
      </c>
      <c r="O57" s="312">
        <f t="shared" si="24"/>
        <v>26</v>
      </c>
      <c r="P57" s="313">
        <f t="shared" si="25"/>
        <v>22</v>
      </c>
      <c r="Q57" s="313">
        <f t="shared" si="26"/>
        <v>10</v>
      </c>
      <c r="R57" s="313">
        <f t="shared" si="27"/>
        <v>12</v>
      </c>
      <c r="S57" s="313">
        <f t="shared" si="28"/>
        <v>4</v>
      </c>
      <c r="T57" s="313">
        <f t="shared" si="29"/>
        <v>0</v>
      </c>
      <c r="U57" s="308">
        <f t="shared" si="30"/>
        <v>10</v>
      </c>
      <c r="V57" s="316">
        <v>10</v>
      </c>
      <c r="W57" s="317">
        <v>0</v>
      </c>
      <c r="X57" s="316">
        <v>0</v>
      </c>
      <c r="Y57" s="317">
        <v>0</v>
      </c>
      <c r="Z57" s="314">
        <f t="shared" si="31"/>
        <v>11</v>
      </c>
      <c r="AA57" s="317">
        <v>0</v>
      </c>
      <c r="AB57" s="316">
        <v>11</v>
      </c>
      <c r="AC57" s="317">
        <v>0</v>
      </c>
      <c r="AD57" s="316">
        <v>0</v>
      </c>
      <c r="AE57" s="308">
        <f t="shared" si="32"/>
        <v>0</v>
      </c>
      <c r="AF57" s="316">
        <v>0</v>
      </c>
      <c r="AG57" s="317">
        <v>0</v>
      </c>
      <c r="AH57" s="316">
        <v>0</v>
      </c>
      <c r="AI57" s="316">
        <v>0</v>
      </c>
      <c r="AJ57" s="314">
        <f t="shared" si="33"/>
        <v>5</v>
      </c>
      <c r="AK57" s="317">
        <v>0</v>
      </c>
      <c r="AL57" s="316">
        <v>1</v>
      </c>
      <c r="AM57" s="317">
        <v>4</v>
      </c>
      <c r="AN57" s="318">
        <v>0</v>
      </c>
      <c r="AO57" s="341"/>
      <c r="AP57" s="341"/>
      <c r="AQ57" s="341"/>
      <c r="AR57" s="341"/>
      <c r="AS57" s="341"/>
      <c r="AT57" s="341"/>
      <c r="AU57" s="341"/>
      <c r="AV57" s="341"/>
      <c r="AW57" s="341"/>
      <c r="AX57" s="341"/>
      <c r="AY57" s="341"/>
      <c r="AZ57" s="341"/>
      <c r="BA57" s="341"/>
      <c r="BB57" s="341"/>
      <c r="BC57" s="341"/>
      <c r="BD57" s="341"/>
      <c r="BE57" s="341"/>
      <c r="BF57" s="341"/>
      <c r="BG57" s="341"/>
      <c r="BH57" s="341"/>
      <c r="BI57" s="341"/>
      <c r="BJ57" s="341"/>
      <c r="BK57" s="341"/>
      <c r="BL57" s="341"/>
      <c r="BM57" s="341"/>
      <c r="BN57" s="341"/>
      <c r="BO57" s="341"/>
      <c r="BP57" s="341"/>
      <c r="BQ57" s="341"/>
      <c r="BR57" s="341"/>
      <c r="BS57" s="341"/>
      <c r="BT57" s="341"/>
    </row>
    <row r="58" spans="1:72" s="345" customFormat="1" ht="13.75" customHeight="1" x14ac:dyDescent="0.2">
      <c r="A58" s="44" t="s">
        <v>162</v>
      </c>
      <c r="B58" s="320">
        <f t="shared" si="19"/>
        <v>0</v>
      </c>
      <c r="C58" s="321">
        <f t="shared" si="20"/>
        <v>0</v>
      </c>
      <c r="D58" s="322">
        <f t="shared" si="21"/>
        <v>0</v>
      </c>
      <c r="E58" s="321">
        <f t="shared" si="22"/>
        <v>0</v>
      </c>
      <c r="F58" s="321">
        <f t="shared" si="23"/>
        <v>0</v>
      </c>
      <c r="G58" s="342">
        <v>0</v>
      </c>
      <c r="H58" s="343">
        <v>0</v>
      </c>
      <c r="I58" s="342">
        <v>0</v>
      </c>
      <c r="J58" s="343">
        <v>0</v>
      </c>
      <c r="K58" s="342">
        <v>0</v>
      </c>
      <c r="L58" s="343">
        <v>0</v>
      </c>
      <c r="M58" s="342">
        <v>0</v>
      </c>
      <c r="N58" s="343">
        <v>0</v>
      </c>
      <c r="O58" s="325">
        <f t="shared" si="24"/>
        <v>0</v>
      </c>
      <c r="P58" s="326">
        <f t="shared" si="25"/>
        <v>0</v>
      </c>
      <c r="Q58" s="326">
        <f t="shared" si="26"/>
        <v>0</v>
      </c>
      <c r="R58" s="326">
        <f t="shared" si="27"/>
        <v>0</v>
      </c>
      <c r="S58" s="326">
        <f t="shared" si="28"/>
        <v>0</v>
      </c>
      <c r="T58" s="326">
        <f t="shared" si="29"/>
        <v>0</v>
      </c>
      <c r="U58" s="321">
        <f t="shared" si="30"/>
        <v>0</v>
      </c>
      <c r="V58" s="329">
        <v>0</v>
      </c>
      <c r="W58" s="330">
        <v>0</v>
      </c>
      <c r="X58" s="329">
        <v>0</v>
      </c>
      <c r="Y58" s="330">
        <v>0</v>
      </c>
      <c r="Z58" s="328">
        <f t="shared" si="31"/>
        <v>0</v>
      </c>
      <c r="AA58" s="330">
        <v>0</v>
      </c>
      <c r="AB58" s="329">
        <v>0</v>
      </c>
      <c r="AC58" s="342">
        <v>0</v>
      </c>
      <c r="AD58" s="329">
        <v>0</v>
      </c>
      <c r="AE58" s="321">
        <f t="shared" si="32"/>
        <v>0</v>
      </c>
      <c r="AF58" s="329">
        <v>0</v>
      </c>
      <c r="AG58" s="330">
        <v>0</v>
      </c>
      <c r="AH58" s="329">
        <v>0</v>
      </c>
      <c r="AI58" s="330">
        <v>0</v>
      </c>
      <c r="AJ58" s="328">
        <f t="shared" si="33"/>
        <v>0</v>
      </c>
      <c r="AK58" s="330">
        <v>0</v>
      </c>
      <c r="AL58" s="329">
        <v>0</v>
      </c>
      <c r="AM58" s="343">
        <v>0</v>
      </c>
      <c r="AN58" s="344">
        <v>0</v>
      </c>
      <c r="AO58" s="341"/>
      <c r="AP58" s="341"/>
      <c r="AQ58" s="341"/>
      <c r="AR58" s="341"/>
      <c r="AS58" s="341"/>
      <c r="AT58" s="341"/>
      <c r="AU58" s="341"/>
      <c r="AV58" s="341"/>
      <c r="AW58" s="341"/>
      <c r="AX58" s="341"/>
      <c r="AY58" s="341"/>
      <c r="AZ58" s="341"/>
      <c r="BA58" s="341"/>
      <c r="BB58" s="341"/>
      <c r="BC58" s="341"/>
      <c r="BD58" s="341"/>
      <c r="BE58" s="341"/>
      <c r="BF58" s="341"/>
      <c r="BG58" s="341"/>
      <c r="BH58" s="341"/>
      <c r="BI58" s="341"/>
      <c r="BJ58" s="341"/>
      <c r="BK58" s="341"/>
      <c r="BL58" s="341"/>
      <c r="BM58" s="341"/>
      <c r="BN58" s="341"/>
      <c r="BO58" s="341"/>
      <c r="BP58" s="341"/>
      <c r="BQ58" s="341"/>
      <c r="BR58" s="341"/>
      <c r="BS58" s="341"/>
      <c r="BT58" s="341"/>
    </row>
    <row r="59" spans="1:72" s="306" customFormat="1" ht="13.75" customHeight="1" x14ac:dyDescent="0.2">
      <c r="A59" s="35" t="s">
        <v>376</v>
      </c>
      <c r="B59" s="319">
        <f t="shared" si="19"/>
        <v>86</v>
      </c>
      <c r="C59" s="332">
        <f t="shared" si="20"/>
        <v>6086</v>
      </c>
      <c r="D59" s="333">
        <f t="shared" si="21"/>
        <v>333</v>
      </c>
      <c r="E59" s="332">
        <f t="shared" si="22"/>
        <v>65</v>
      </c>
      <c r="F59" s="332">
        <f t="shared" si="23"/>
        <v>2689</v>
      </c>
      <c r="G59" s="334">
        <f t="shared" ref="G59:N59" si="34">SUM(G60:G68)</f>
        <v>28</v>
      </c>
      <c r="H59" s="303">
        <f t="shared" si="34"/>
        <v>66</v>
      </c>
      <c r="I59" s="334">
        <f t="shared" si="34"/>
        <v>37</v>
      </c>
      <c r="J59" s="335">
        <f t="shared" si="34"/>
        <v>2623</v>
      </c>
      <c r="K59" s="334">
        <f t="shared" si="34"/>
        <v>12</v>
      </c>
      <c r="L59" s="335">
        <f t="shared" si="34"/>
        <v>3368</v>
      </c>
      <c r="M59" s="334">
        <f t="shared" si="34"/>
        <v>9</v>
      </c>
      <c r="N59" s="335">
        <f t="shared" si="34"/>
        <v>29</v>
      </c>
      <c r="O59" s="335">
        <f t="shared" si="24"/>
        <v>333</v>
      </c>
      <c r="P59" s="304">
        <f t="shared" si="25"/>
        <v>287</v>
      </c>
      <c r="Q59" s="313">
        <f t="shared" si="26"/>
        <v>46</v>
      </c>
      <c r="R59" s="313">
        <f t="shared" si="27"/>
        <v>241</v>
      </c>
      <c r="S59" s="313">
        <f t="shared" si="28"/>
        <v>43</v>
      </c>
      <c r="T59" s="313">
        <f t="shared" si="29"/>
        <v>3</v>
      </c>
      <c r="U59" s="332">
        <f t="shared" si="30"/>
        <v>50</v>
      </c>
      <c r="V59" s="313">
        <f>SUM(V60:V68)</f>
        <v>43</v>
      </c>
      <c r="W59" s="332">
        <f>SUM(W60:W68)</f>
        <v>4</v>
      </c>
      <c r="X59" s="313">
        <f>SUM(X60:X68)</f>
        <v>3</v>
      </c>
      <c r="Y59" s="332">
        <f>SUM(Y60:Y68)</f>
        <v>0</v>
      </c>
      <c r="Z59" s="313">
        <f t="shared" si="31"/>
        <v>241</v>
      </c>
      <c r="AA59" s="332">
        <f>SUM(AA60:AA68)</f>
        <v>0</v>
      </c>
      <c r="AB59" s="313">
        <f>SUM(AB60:AB68)</f>
        <v>235</v>
      </c>
      <c r="AC59" s="332">
        <f>SUM(AC60:AC68)</f>
        <v>3</v>
      </c>
      <c r="AD59" s="313">
        <f>SUM(AD60:AD68)</f>
        <v>3</v>
      </c>
      <c r="AE59" s="332">
        <f t="shared" si="32"/>
        <v>36</v>
      </c>
      <c r="AF59" s="313">
        <f>SUM(AF60:AF68)</f>
        <v>0</v>
      </c>
      <c r="AG59" s="313">
        <f>SUM(AG60:AG68)</f>
        <v>0</v>
      </c>
      <c r="AH59" s="313">
        <f>SUM(AH60:AH68)</f>
        <v>36</v>
      </c>
      <c r="AI59" s="332">
        <f>SUM(AI60:AI68)</f>
        <v>0</v>
      </c>
      <c r="AJ59" s="313">
        <f t="shared" si="33"/>
        <v>6</v>
      </c>
      <c r="AK59" s="332">
        <f>SUM(AK60:AK68)</f>
        <v>3</v>
      </c>
      <c r="AL59" s="313">
        <f>SUM(AL60:AL68)</f>
        <v>2</v>
      </c>
      <c r="AM59" s="332">
        <f>SUM(AM60:AM68)</f>
        <v>1</v>
      </c>
      <c r="AN59" s="336">
        <f>SUM(AN60:AN68)</f>
        <v>0</v>
      </c>
      <c r="AO59" s="346"/>
      <c r="AP59" s="346"/>
      <c r="AQ59" s="346"/>
      <c r="AR59" s="346"/>
      <c r="AS59" s="346"/>
      <c r="AT59" s="346"/>
      <c r="AU59" s="346"/>
      <c r="AV59" s="346"/>
      <c r="AW59" s="346"/>
      <c r="AX59" s="346"/>
      <c r="AY59" s="346"/>
      <c r="AZ59" s="346"/>
      <c r="BA59" s="346"/>
      <c r="BB59" s="346"/>
      <c r="BC59" s="346"/>
      <c r="BD59" s="346"/>
      <c r="BE59" s="346"/>
      <c r="BF59" s="346"/>
      <c r="BG59" s="346"/>
      <c r="BH59" s="346"/>
      <c r="BI59" s="346"/>
      <c r="BJ59" s="346"/>
      <c r="BK59" s="346"/>
      <c r="BL59" s="346"/>
      <c r="BM59" s="346"/>
      <c r="BN59" s="346"/>
      <c r="BO59" s="346"/>
      <c r="BP59" s="346"/>
      <c r="BQ59" s="346"/>
      <c r="BR59" s="346"/>
      <c r="BS59" s="346"/>
      <c r="BT59" s="346"/>
    </row>
    <row r="60" spans="1:72" s="306" customFormat="1" ht="13.75" customHeight="1" x14ac:dyDescent="0.2">
      <c r="A60" s="35" t="s">
        <v>365</v>
      </c>
      <c r="B60" s="307">
        <f t="shared" si="19"/>
        <v>0</v>
      </c>
      <c r="C60" s="308">
        <f t="shared" si="20"/>
        <v>0</v>
      </c>
      <c r="D60" s="309">
        <f t="shared" si="21"/>
        <v>0</v>
      </c>
      <c r="E60" s="308">
        <f t="shared" si="22"/>
        <v>0</v>
      </c>
      <c r="F60" s="308">
        <f t="shared" si="23"/>
        <v>0</v>
      </c>
      <c r="G60" s="338">
        <v>0</v>
      </c>
      <c r="H60" s="339">
        <v>0</v>
      </c>
      <c r="I60" s="338">
        <v>0</v>
      </c>
      <c r="J60" s="339">
        <v>0</v>
      </c>
      <c r="K60" s="338">
        <v>0</v>
      </c>
      <c r="L60" s="339">
        <v>0</v>
      </c>
      <c r="M60" s="338">
        <v>0</v>
      </c>
      <c r="N60" s="339">
        <v>0</v>
      </c>
      <c r="O60" s="312">
        <f t="shared" si="24"/>
        <v>0</v>
      </c>
      <c r="P60" s="313">
        <f t="shared" si="25"/>
        <v>0</v>
      </c>
      <c r="Q60" s="313">
        <f t="shared" si="26"/>
        <v>0</v>
      </c>
      <c r="R60" s="313">
        <f t="shared" si="27"/>
        <v>0</v>
      </c>
      <c r="S60" s="313">
        <f t="shared" si="28"/>
        <v>0</v>
      </c>
      <c r="T60" s="313">
        <f t="shared" si="29"/>
        <v>0</v>
      </c>
      <c r="U60" s="308">
        <f t="shared" si="30"/>
        <v>0</v>
      </c>
      <c r="V60" s="316">
        <v>0</v>
      </c>
      <c r="W60" s="317">
        <v>0</v>
      </c>
      <c r="X60" s="316">
        <v>0</v>
      </c>
      <c r="Y60" s="317">
        <v>0</v>
      </c>
      <c r="Z60" s="314">
        <f t="shared" si="31"/>
        <v>0</v>
      </c>
      <c r="AA60" s="317">
        <v>0</v>
      </c>
      <c r="AB60" s="316">
        <v>0</v>
      </c>
      <c r="AC60" s="317">
        <v>0</v>
      </c>
      <c r="AD60" s="316">
        <v>0</v>
      </c>
      <c r="AE60" s="308">
        <f t="shared" si="32"/>
        <v>0</v>
      </c>
      <c r="AF60" s="316">
        <v>0</v>
      </c>
      <c r="AG60" s="317">
        <v>0</v>
      </c>
      <c r="AH60" s="316">
        <v>0</v>
      </c>
      <c r="AI60" s="317">
        <v>0</v>
      </c>
      <c r="AJ60" s="314">
        <f t="shared" si="33"/>
        <v>0</v>
      </c>
      <c r="AK60" s="317">
        <v>0</v>
      </c>
      <c r="AL60" s="316">
        <v>0</v>
      </c>
      <c r="AM60" s="317">
        <v>0</v>
      </c>
      <c r="AN60" s="318">
        <v>0</v>
      </c>
    </row>
    <row r="61" spans="1:72" ht="13.75" customHeight="1" x14ac:dyDescent="0.2">
      <c r="A61" s="43" t="s">
        <v>163</v>
      </c>
      <c r="B61" s="307">
        <f t="shared" si="19"/>
        <v>15</v>
      </c>
      <c r="C61" s="308">
        <f t="shared" si="20"/>
        <v>1048</v>
      </c>
      <c r="D61" s="309">
        <f>O61</f>
        <v>36</v>
      </c>
      <c r="E61" s="308">
        <f t="shared" si="22"/>
        <v>12</v>
      </c>
      <c r="F61" s="308">
        <f t="shared" si="23"/>
        <v>1030</v>
      </c>
      <c r="G61" s="338">
        <v>3</v>
      </c>
      <c r="H61" s="339">
        <v>9</v>
      </c>
      <c r="I61" s="338">
        <v>9</v>
      </c>
      <c r="J61" s="339">
        <v>1021</v>
      </c>
      <c r="K61" s="338">
        <v>1</v>
      </c>
      <c r="L61" s="339">
        <v>1</v>
      </c>
      <c r="M61" s="338">
        <v>2</v>
      </c>
      <c r="N61" s="339">
        <v>17</v>
      </c>
      <c r="O61" s="312">
        <f>U61+Z61+AE61+AJ61</f>
        <v>36</v>
      </c>
      <c r="P61" s="313">
        <f>SUM(Q61:R61)</f>
        <v>35</v>
      </c>
      <c r="Q61" s="313">
        <f t="shared" si="26"/>
        <v>7</v>
      </c>
      <c r="R61" s="313">
        <f t="shared" si="27"/>
        <v>28</v>
      </c>
      <c r="S61" s="313">
        <f t="shared" si="28"/>
        <v>1</v>
      </c>
      <c r="T61" s="313">
        <f t="shared" si="29"/>
        <v>0</v>
      </c>
      <c r="U61" s="308">
        <f t="shared" si="30"/>
        <v>7</v>
      </c>
      <c r="V61" s="316">
        <v>7</v>
      </c>
      <c r="W61" s="317">
        <v>0</v>
      </c>
      <c r="X61" s="316">
        <v>0</v>
      </c>
      <c r="Y61" s="317">
        <v>0</v>
      </c>
      <c r="Z61" s="314">
        <f t="shared" si="31"/>
        <v>26</v>
      </c>
      <c r="AA61" s="317">
        <v>0</v>
      </c>
      <c r="AB61" s="316">
        <v>26</v>
      </c>
      <c r="AC61" s="317">
        <v>0</v>
      </c>
      <c r="AD61" s="316">
        <v>0</v>
      </c>
      <c r="AE61" s="308">
        <f t="shared" si="32"/>
        <v>1</v>
      </c>
      <c r="AF61" s="316">
        <v>0</v>
      </c>
      <c r="AG61" s="317">
        <v>0</v>
      </c>
      <c r="AH61" s="316">
        <v>1</v>
      </c>
      <c r="AI61" s="317">
        <v>0</v>
      </c>
      <c r="AJ61" s="314">
        <f t="shared" si="33"/>
        <v>2</v>
      </c>
      <c r="AK61" s="317">
        <v>0</v>
      </c>
      <c r="AL61" s="316">
        <v>2</v>
      </c>
      <c r="AM61" s="317">
        <v>0</v>
      </c>
      <c r="AN61" s="318">
        <v>0</v>
      </c>
    </row>
    <row r="62" spans="1:72" ht="13.75" customHeight="1" x14ac:dyDescent="0.2">
      <c r="A62" s="36" t="s">
        <v>377</v>
      </c>
      <c r="B62" s="307">
        <f t="shared" si="19"/>
        <v>9</v>
      </c>
      <c r="C62" s="308">
        <f t="shared" si="20"/>
        <v>30</v>
      </c>
      <c r="D62" s="309">
        <f t="shared" si="21"/>
        <v>18</v>
      </c>
      <c r="E62" s="308">
        <f t="shared" si="22"/>
        <v>8</v>
      </c>
      <c r="F62" s="308">
        <f t="shared" si="23"/>
        <v>28</v>
      </c>
      <c r="G62" s="338">
        <v>3</v>
      </c>
      <c r="H62" s="339">
        <v>3</v>
      </c>
      <c r="I62" s="338">
        <v>5</v>
      </c>
      <c r="J62" s="339">
        <v>25</v>
      </c>
      <c r="K62" s="338">
        <v>0</v>
      </c>
      <c r="L62" s="339">
        <v>0</v>
      </c>
      <c r="M62" s="338">
        <v>1</v>
      </c>
      <c r="N62" s="339">
        <v>2</v>
      </c>
      <c r="O62" s="312">
        <f t="shared" si="24"/>
        <v>18</v>
      </c>
      <c r="P62" s="313">
        <f t="shared" si="25"/>
        <v>18</v>
      </c>
      <c r="Q62" s="313">
        <f t="shared" si="26"/>
        <v>4</v>
      </c>
      <c r="R62" s="313">
        <f t="shared" si="27"/>
        <v>14</v>
      </c>
      <c r="S62" s="313">
        <f t="shared" si="28"/>
        <v>0</v>
      </c>
      <c r="T62" s="313">
        <f t="shared" si="29"/>
        <v>0</v>
      </c>
      <c r="U62" s="308">
        <f t="shared" si="30"/>
        <v>4</v>
      </c>
      <c r="V62" s="316">
        <v>4</v>
      </c>
      <c r="W62" s="317">
        <v>0</v>
      </c>
      <c r="X62" s="316">
        <v>0</v>
      </c>
      <c r="Y62" s="317">
        <v>0</v>
      </c>
      <c r="Z62" s="314">
        <f t="shared" si="31"/>
        <v>14</v>
      </c>
      <c r="AA62" s="317">
        <v>0</v>
      </c>
      <c r="AB62" s="316">
        <v>14</v>
      </c>
      <c r="AC62" s="317">
        <v>0</v>
      </c>
      <c r="AD62" s="316">
        <v>0</v>
      </c>
      <c r="AE62" s="308">
        <f t="shared" si="32"/>
        <v>0</v>
      </c>
      <c r="AF62" s="316">
        <v>0</v>
      </c>
      <c r="AG62" s="317">
        <v>0</v>
      </c>
      <c r="AH62" s="316">
        <v>0</v>
      </c>
      <c r="AI62" s="317">
        <v>0</v>
      </c>
      <c r="AJ62" s="314">
        <f t="shared" si="33"/>
        <v>0</v>
      </c>
      <c r="AK62" s="317">
        <v>0</v>
      </c>
      <c r="AL62" s="316">
        <v>0</v>
      </c>
      <c r="AM62" s="317">
        <v>0</v>
      </c>
      <c r="AN62" s="318">
        <v>0</v>
      </c>
    </row>
    <row r="63" spans="1:72" ht="13.75" customHeight="1" x14ac:dyDescent="0.2">
      <c r="A63" s="36" t="s">
        <v>378</v>
      </c>
      <c r="B63" s="307">
        <f t="shared" si="19"/>
        <v>8</v>
      </c>
      <c r="C63" s="308">
        <f t="shared" si="20"/>
        <v>22</v>
      </c>
      <c r="D63" s="309">
        <f t="shared" si="21"/>
        <v>13</v>
      </c>
      <c r="E63" s="308">
        <f t="shared" si="22"/>
        <v>7</v>
      </c>
      <c r="F63" s="308">
        <f t="shared" si="23"/>
        <v>17</v>
      </c>
      <c r="G63" s="338">
        <v>1</v>
      </c>
      <c r="H63" s="339">
        <v>2</v>
      </c>
      <c r="I63" s="338">
        <v>6</v>
      </c>
      <c r="J63" s="339">
        <v>15</v>
      </c>
      <c r="K63" s="338">
        <v>1</v>
      </c>
      <c r="L63" s="339">
        <v>5</v>
      </c>
      <c r="M63" s="338">
        <v>0</v>
      </c>
      <c r="N63" s="339">
        <v>0</v>
      </c>
      <c r="O63" s="312">
        <f t="shared" si="24"/>
        <v>13</v>
      </c>
      <c r="P63" s="313">
        <f t="shared" si="25"/>
        <v>11</v>
      </c>
      <c r="Q63" s="313">
        <f t="shared" si="26"/>
        <v>3</v>
      </c>
      <c r="R63" s="313">
        <f t="shared" si="27"/>
        <v>8</v>
      </c>
      <c r="S63" s="313">
        <f t="shared" si="28"/>
        <v>2</v>
      </c>
      <c r="T63" s="313">
        <f t="shared" si="29"/>
        <v>0</v>
      </c>
      <c r="U63" s="308">
        <f t="shared" si="30"/>
        <v>3</v>
      </c>
      <c r="V63" s="316">
        <v>3</v>
      </c>
      <c r="W63" s="317">
        <v>0</v>
      </c>
      <c r="X63" s="316">
        <v>0</v>
      </c>
      <c r="Y63" s="317">
        <v>0</v>
      </c>
      <c r="Z63" s="314">
        <f t="shared" si="31"/>
        <v>9</v>
      </c>
      <c r="AA63" s="317">
        <v>0</v>
      </c>
      <c r="AB63" s="316">
        <v>8</v>
      </c>
      <c r="AC63" s="317">
        <v>1</v>
      </c>
      <c r="AD63" s="316">
        <v>0</v>
      </c>
      <c r="AE63" s="308">
        <f t="shared" si="32"/>
        <v>1</v>
      </c>
      <c r="AF63" s="316">
        <v>0</v>
      </c>
      <c r="AG63" s="317">
        <v>0</v>
      </c>
      <c r="AH63" s="316">
        <v>1</v>
      </c>
      <c r="AI63" s="317">
        <v>0</v>
      </c>
      <c r="AJ63" s="314">
        <f t="shared" si="33"/>
        <v>0</v>
      </c>
      <c r="AK63" s="317">
        <v>0</v>
      </c>
      <c r="AL63" s="316">
        <v>0</v>
      </c>
      <c r="AM63" s="317">
        <v>0</v>
      </c>
      <c r="AN63" s="318">
        <v>0</v>
      </c>
    </row>
    <row r="64" spans="1:72" ht="13.75" customHeight="1" x14ac:dyDescent="0.2">
      <c r="A64" s="43" t="s">
        <v>164</v>
      </c>
      <c r="B64" s="307">
        <f t="shared" si="19"/>
        <v>3</v>
      </c>
      <c r="C64" s="308">
        <f t="shared" si="20"/>
        <v>21</v>
      </c>
      <c r="D64" s="309">
        <f t="shared" si="21"/>
        <v>6</v>
      </c>
      <c r="E64" s="308">
        <f t="shared" si="22"/>
        <v>3</v>
      </c>
      <c r="F64" s="308">
        <f t="shared" si="23"/>
        <v>21</v>
      </c>
      <c r="G64" s="338">
        <v>1</v>
      </c>
      <c r="H64" s="339">
        <v>1</v>
      </c>
      <c r="I64" s="338">
        <v>2</v>
      </c>
      <c r="J64" s="339">
        <v>20</v>
      </c>
      <c r="K64" s="338">
        <v>0</v>
      </c>
      <c r="L64" s="339">
        <v>0</v>
      </c>
      <c r="M64" s="338">
        <v>0</v>
      </c>
      <c r="N64" s="339">
        <v>0</v>
      </c>
      <c r="O64" s="312">
        <f t="shared" si="24"/>
        <v>6</v>
      </c>
      <c r="P64" s="313">
        <f t="shared" si="25"/>
        <v>6</v>
      </c>
      <c r="Q64" s="313">
        <f t="shared" si="26"/>
        <v>2</v>
      </c>
      <c r="R64" s="313">
        <f t="shared" si="27"/>
        <v>4</v>
      </c>
      <c r="S64" s="313">
        <f t="shared" si="28"/>
        <v>0</v>
      </c>
      <c r="T64" s="313">
        <f t="shared" si="29"/>
        <v>0</v>
      </c>
      <c r="U64" s="308">
        <f t="shared" si="30"/>
        <v>2</v>
      </c>
      <c r="V64" s="316">
        <v>2</v>
      </c>
      <c r="W64" s="317">
        <v>0</v>
      </c>
      <c r="X64" s="316">
        <v>0</v>
      </c>
      <c r="Y64" s="317">
        <v>0</v>
      </c>
      <c r="Z64" s="314">
        <f t="shared" si="31"/>
        <v>4</v>
      </c>
      <c r="AA64" s="317">
        <v>0</v>
      </c>
      <c r="AB64" s="316">
        <v>4</v>
      </c>
      <c r="AC64" s="317">
        <v>0</v>
      </c>
      <c r="AD64" s="316">
        <v>0</v>
      </c>
      <c r="AE64" s="308">
        <f t="shared" si="32"/>
        <v>0</v>
      </c>
      <c r="AF64" s="316">
        <v>0</v>
      </c>
      <c r="AG64" s="317">
        <v>0</v>
      </c>
      <c r="AH64" s="316">
        <v>0</v>
      </c>
      <c r="AI64" s="317">
        <v>0</v>
      </c>
      <c r="AJ64" s="314">
        <f t="shared" si="33"/>
        <v>0</v>
      </c>
      <c r="AK64" s="317">
        <v>0</v>
      </c>
      <c r="AL64" s="316">
        <v>0</v>
      </c>
      <c r="AM64" s="317">
        <v>0</v>
      </c>
      <c r="AN64" s="318">
        <v>0</v>
      </c>
    </row>
    <row r="65" spans="1:40" ht="13.75" customHeight="1" x14ac:dyDescent="0.2">
      <c r="A65" s="43" t="s">
        <v>299</v>
      </c>
      <c r="B65" s="307">
        <f t="shared" si="19"/>
        <v>21</v>
      </c>
      <c r="C65" s="308">
        <f t="shared" si="20"/>
        <v>4709</v>
      </c>
      <c r="D65" s="309">
        <f t="shared" si="21"/>
        <v>73</v>
      </c>
      <c r="E65" s="308">
        <f t="shared" si="22"/>
        <v>12</v>
      </c>
      <c r="F65" s="308">
        <f t="shared" si="23"/>
        <v>1365</v>
      </c>
      <c r="G65" s="338">
        <v>7</v>
      </c>
      <c r="H65" s="339">
        <v>26</v>
      </c>
      <c r="I65" s="338">
        <v>5</v>
      </c>
      <c r="J65" s="339">
        <v>1339</v>
      </c>
      <c r="K65" s="338">
        <v>8</v>
      </c>
      <c r="L65" s="339">
        <v>3340</v>
      </c>
      <c r="M65" s="338">
        <v>1</v>
      </c>
      <c r="N65" s="339">
        <v>4</v>
      </c>
      <c r="O65" s="312">
        <f t="shared" si="24"/>
        <v>73</v>
      </c>
      <c r="P65" s="313">
        <f t="shared" si="25"/>
        <v>45</v>
      </c>
      <c r="Q65" s="313">
        <f t="shared" si="26"/>
        <v>11</v>
      </c>
      <c r="R65" s="313">
        <f t="shared" si="27"/>
        <v>34</v>
      </c>
      <c r="S65" s="313">
        <f t="shared" si="28"/>
        <v>25</v>
      </c>
      <c r="T65" s="313">
        <f t="shared" si="29"/>
        <v>3</v>
      </c>
      <c r="U65" s="308">
        <f t="shared" si="30"/>
        <v>12</v>
      </c>
      <c r="V65" s="316">
        <v>10</v>
      </c>
      <c r="W65" s="317">
        <v>2</v>
      </c>
      <c r="X65" s="316">
        <v>0</v>
      </c>
      <c r="Y65" s="317">
        <v>0</v>
      </c>
      <c r="Z65" s="314">
        <f t="shared" si="31"/>
        <v>35</v>
      </c>
      <c r="AA65" s="317">
        <v>0</v>
      </c>
      <c r="AB65" s="316">
        <v>32</v>
      </c>
      <c r="AC65" s="317">
        <v>0</v>
      </c>
      <c r="AD65" s="316">
        <v>3</v>
      </c>
      <c r="AE65" s="308">
        <f t="shared" si="32"/>
        <v>25</v>
      </c>
      <c r="AF65" s="316">
        <v>0</v>
      </c>
      <c r="AG65" s="317">
        <v>0</v>
      </c>
      <c r="AH65" s="316">
        <v>25</v>
      </c>
      <c r="AI65" s="317">
        <v>0</v>
      </c>
      <c r="AJ65" s="314">
        <f t="shared" si="33"/>
        <v>1</v>
      </c>
      <c r="AK65" s="317">
        <v>1</v>
      </c>
      <c r="AL65" s="316">
        <v>0</v>
      </c>
      <c r="AM65" s="317">
        <v>0</v>
      </c>
      <c r="AN65" s="318">
        <v>0</v>
      </c>
    </row>
    <row r="66" spans="1:40" ht="13.75" customHeight="1" x14ac:dyDescent="0.2">
      <c r="A66" s="36" t="s">
        <v>298</v>
      </c>
      <c r="B66" s="307">
        <f t="shared" si="19"/>
        <v>11</v>
      </c>
      <c r="C66" s="308">
        <f t="shared" si="20"/>
        <v>216</v>
      </c>
      <c r="D66" s="309">
        <f t="shared" si="21"/>
        <v>161</v>
      </c>
      <c r="E66" s="308">
        <f t="shared" si="22"/>
        <v>7</v>
      </c>
      <c r="F66" s="308">
        <f t="shared" si="23"/>
        <v>192</v>
      </c>
      <c r="G66" s="338">
        <v>3</v>
      </c>
      <c r="H66" s="339">
        <v>3</v>
      </c>
      <c r="I66" s="338">
        <v>4</v>
      </c>
      <c r="J66" s="339">
        <v>189</v>
      </c>
      <c r="K66" s="338">
        <v>2</v>
      </c>
      <c r="L66" s="339">
        <v>22</v>
      </c>
      <c r="M66" s="338">
        <v>2</v>
      </c>
      <c r="N66" s="339">
        <v>2</v>
      </c>
      <c r="O66" s="312">
        <f t="shared" si="24"/>
        <v>161</v>
      </c>
      <c r="P66" s="313">
        <f t="shared" si="25"/>
        <v>151</v>
      </c>
      <c r="Q66" s="313">
        <f t="shared" si="26"/>
        <v>6</v>
      </c>
      <c r="R66" s="313">
        <f t="shared" si="27"/>
        <v>145</v>
      </c>
      <c r="S66" s="313">
        <f t="shared" si="28"/>
        <v>10</v>
      </c>
      <c r="T66" s="313">
        <f t="shared" si="29"/>
        <v>0</v>
      </c>
      <c r="U66" s="308">
        <f t="shared" si="30"/>
        <v>6</v>
      </c>
      <c r="V66" s="316">
        <v>6</v>
      </c>
      <c r="W66" s="317">
        <v>0</v>
      </c>
      <c r="X66" s="316">
        <v>0</v>
      </c>
      <c r="Y66" s="317">
        <v>0</v>
      </c>
      <c r="Z66" s="314">
        <f t="shared" si="31"/>
        <v>145</v>
      </c>
      <c r="AA66" s="317">
        <v>0</v>
      </c>
      <c r="AB66" s="316">
        <v>145</v>
      </c>
      <c r="AC66" s="317">
        <v>0</v>
      </c>
      <c r="AD66" s="316">
        <v>0</v>
      </c>
      <c r="AE66" s="308">
        <f t="shared" si="32"/>
        <v>9</v>
      </c>
      <c r="AF66" s="316">
        <v>0</v>
      </c>
      <c r="AG66" s="317">
        <v>0</v>
      </c>
      <c r="AH66" s="316">
        <v>9</v>
      </c>
      <c r="AI66" s="317">
        <v>0</v>
      </c>
      <c r="AJ66" s="314">
        <f t="shared" si="33"/>
        <v>1</v>
      </c>
      <c r="AK66" s="317">
        <v>0</v>
      </c>
      <c r="AL66" s="316">
        <v>0</v>
      </c>
      <c r="AM66" s="317">
        <v>1</v>
      </c>
      <c r="AN66" s="318">
        <v>0</v>
      </c>
    </row>
    <row r="67" spans="1:40" ht="13.75" customHeight="1" x14ac:dyDescent="0.2">
      <c r="A67" s="59" t="s">
        <v>300</v>
      </c>
      <c r="B67" s="307">
        <f t="shared" si="19"/>
        <v>15</v>
      </c>
      <c r="C67" s="308">
        <f t="shared" si="20"/>
        <v>28</v>
      </c>
      <c r="D67" s="309">
        <f t="shared" si="21"/>
        <v>19</v>
      </c>
      <c r="E67" s="307">
        <f t="shared" si="22"/>
        <v>12</v>
      </c>
      <c r="F67" s="308">
        <f t="shared" si="23"/>
        <v>24</v>
      </c>
      <c r="G67" s="338">
        <v>8</v>
      </c>
      <c r="H67" s="339">
        <v>20</v>
      </c>
      <c r="I67" s="338">
        <v>4</v>
      </c>
      <c r="J67" s="339">
        <v>4</v>
      </c>
      <c r="K67" s="338">
        <v>0</v>
      </c>
      <c r="L67" s="339">
        <v>0</v>
      </c>
      <c r="M67" s="338">
        <v>3</v>
      </c>
      <c r="N67" s="339">
        <v>4</v>
      </c>
      <c r="O67" s="312">
        <f t="shared" si="24"/>
        <v>19</v>
      </c>
      <c r="P67" s="313">
        <f t="shared" si="25"/>
        <v>16</v>
      </c>
      <c r="Q67" s="313">
        <f t="shared" si="26"/>
        <v>11</v>
      </c>
      <c r="R67" s="313">
        <f t="shared" si="27"/>
        <v>5</v>
      </c>
      <c r="S67" s="313">
        <f t="shared" si="28"/>
        <v>3</v>
      </c>
      <c r="T67" s="313">
        <f t="shared" si="29"/>
        <v>0</v>
      </c>
      <c r="U67" s="308">
        <f t="shared" si="30"/>
        <v>14</v>
      </c>
      <c r="V67" s="316">
        <v>9</v>
      </c>
      <c r="W67" s="317">
        <v>2</v>
      </c>
      <c r="X67" s="316">
        <v>3</v>
      </c>
      <c r="Y67" s="317">
        <v>0</v>
      </c>
      <c r="Z67" s="314">
        <f t="shared" si="31"/>
        <v>3</v>
      </c>
      <c r="AA67" s="317">
        <v>0</v>
      </c>
      <c r="AB67" s="316">
        <v>3</v>
      </c>
      <c r="AC67" s="317">
        <v>0</v>
      </c>
      <c r="AD67" s="316">
        <v>0</v>
      </c>
      <c r="AE67" s="308">
        <f t="shared" si="32"/>
        <v>0</v>
      </c>
      <c r="AF67" s="316">
        <v>0</v>
      </c>
      <c r="AG67" s="317">
        <v>0</v>
      </c>
      <c r="AH67" s="316">
        <v>0</v>
      </c>
      <c r="AI67" s="317">
        <v>0</v>
      </c>
      <c r="AJ67" s="314">
        <f t="shared" si="33"/>
        <v>2</v>
      </c>
      <c r="AK67" s="317">
        <v>2</v>
      </c>
      <c r="AL67" s="316">
        <v>0</v>
      </c>
      <c r="AM67" s="317">
        <v>0</v>
      </c>
      <c r="AN67" s="318">
        <v>0</v>
      </c>
    </row>
    <row r="68" spans="1:40" ht="13.75" customHeight="1" x14ac:dyDescent="0.2">
      <c r="A68" s="16" t="s">
        <v>19</v>
      </c>
      <c r="B68" s="307">
        <f t="shared" si="19"/>
        <v>4</v>
      </c>
      <c r="C68" s="308">
        <f t="shared" si="20"/>
        <v>12</v>
      </c>
      <c r="D68" s="309">
        <f t="shared" si="21"/>
        <v>7</v>
      </c>
      <c r="E68" s="308">
        <f t="shared" si="22"/>
        <v>4</v>
      </c>
      <c r="F68" s="308">
        <f t="shared" si="23"/>
        <v>12</v>
      </c>
      <c r="G68" s="338">
        <v>2</v>
      </c>
      <c r="H68" s="339">
        <v>2</v>
      </c>
      <c r="I68" s="338">
        <v>2</v>
      </c>
      <c r="J68" s="339">
        <v>10</v>
      </c>
      <c r="K68" s="338">
        <v>0</v>
      </c>
      <c r="L68" s="339">
        <v>0</v>
      </c>
      <c r="M68" s="338">
        <v>0</v>
      </c>
      <c r="N68" s="343">
        <v>0</v>
      </c>
      <c r="O68" s="312">
        <f t="shared" si="24"/>
        <v>7</v>
      </c>
      <c r="P68" s="326">
        <f t="shared" si="25"/>
        <v>5</v>
      </c>
      <c r="Q68" s="313">
        <f t="shared" si="26"/>
        <v>2</v>
      </c>
      <c r="R68" s="313">
        <f t="shared" si="27"/>
        <v>3</v>
      </c>
      <c r="S68" s="313">
        <f t="shared" si="28"/>
        <v>2</v>
      </c>
      <c r="T68" s="313">
        <f t="shared" si="29"/>
        <v>0</v>
      </c>
      <c r="U68" s="308">
        <f t="shared" si="30"/>
        <v>2</v>
      </c>
      <c r="V68" s="316">
        <v>2</v>
      </c>
      <c r="W68" s="317">
        <v>0</v>
      </c>
      <c r="X68" s="316">
        <v>0</v>
      </c>
      <c r="Y68" s="317">
        <v>0</v>
      </c>
      <c r="Z68" s="314">
        <f t="shared" si="31"/>
        <v>5</v>
      </c>
      <c r="AA68" s="317">
        <v>0</v>
      </c>
      <c r="AB68" s="316">
        <v>3</v>
      </c>
      <c r="AC68" s="317">
        <v>2</v>
      </c>
      <c r="AD68" s="316">
        <v>0</v>
      </c>
      <c r="AE68" s="308">
        <f t="shared" si="32"/>
        <v>0</v>
      </c>
      <c r="AF68" s="316">
        <v>0</v>
      </c>
      <c r="AG68" s="317">
        <v>0</v>
      </c>
      <c r="AH68" s="316">
        <v>0</v>
      </c>
      <c r="AI68" s="317">
        <v>0</v>
      </c>
      <c r="AJ68" s="314">
        <f t="shared" si="33"/>
        <v>0</v>
      </c>
      <c r="AK68" s="317">
        <v>0</v>
      </c>
      <c r="AL68" s="316">
        <v>0</v>
      </c>
      <c r="AM68" s="317">
        <v>0</v>
      </c>
      <c r="AN68" s="318">
        <v>0</v>
      </c>
    </row>
    <row r="69" spans="1:40" s="306" customFormat="1" ht="13.75" customHeight="1" x14ac:dyDescent="0.2">
      <c r="A69" s="27" t="s">
        <v>379</v>
      </c>
      <c r="B69" s="290">
        <f t="shared" si="19"/>
        <v>182</v>
      </c>
      <c r="C69" s="300">
        <f t="shared" si="20"/>
        <v>172653</v>
      </c>
      <c r="D69" s="301">
        <f t="shared" si="21"/>
        <v>562</v>
      </c>
      <c r="E69" s="300">
        <f t="shared" si="22"/>
        <v>128</v>
      </c>
      <c r="F69" s="300">
        <f t="shared" si="23"/>
        <v>48022</v>
      </c>
      <c r="G69" s="302">
        <f t="shared" ref="G69:N69" si="35">SUM(G70:G87)</f>
        <v>72</v>
      </c>
      <c r="H69" s="303">
        <f t="shared" si="35"/>
        <v>1226</v>
      </c>
      <c r="I69" s="302">
        <f t="shared" si="35"/>
        <v>56</v>
      </c>
      <c r="J69" s="303">
        <f t="shared" si="35"/>
        <v>46796</v>
      </c>
      <c r="K69" s="302">
        <f t="shared" si="35"/>
        <v>40</v>
      </c>
      <c r="L69" s="303">
        <f t="shared" si="35"/>
        <v>124574</v>
      </c>
      <c r="M69" s="302">
        <f t="shared" si="35"/>
        <v>14</v>
      </c>
      <c r="N69" s="303">
        <f t="shared" si="35"/>
        <v>57</v>
      </c>
      <c r="O69" s="303">
        <f t="shared" si="24"/>
        <v>562</v>
      </c>
      <c r="P69" s="313">
        <f t="shared" si="25"/>
        <v>335</v>
      </c>
      <c r="Q69" s="304">
        <f t="shared" si="26"/>
        <v>183</v>
      </c>
      <c r="R69" s="304">
        <f t="shared" si="27"/>
        <v>152</v>
      </c>
      <c r="S69" s="304">
        <f t="shared" si="28"/>
        <v>222</v>
      </c>
      <c r="T69" s="304">
        <f t="shared" si="29"/>
        <v>5</v>
      </c>
      <c r="U69" s="300">
        <f t="shared" si="30"/>
        <v>182</v>
      </c>
      <c r="V69" s="304">
        <f>SUM(V70:V87)</f>
        <v>166</v>
      </c>
      <c r="W69" s="300">
        <f>SUM(W70:W87)</f>
        <v>5</v>
      </c>
      <c r="X69" s="304">
        <f>SUM(X70:X87)</f>
        <v>10</v>
      </c>
      <c r="Y69" s="300">
        <f>SUM(Y70:Y87)</f>
        <v>1</v>
      </c>
      <c r="Z69" s="304">
        <f t="shared" si="31"/>
        <v>159</v>
      </c>
      <c r="AA69" s="300">
        <f>SUM(AA70:AA87)</f>
        <v>13</v>
      </c>
      <c r="AB69" s="304">
        <f>SUM(AB70:AB87)</f>
        <v>138</v>
      </c>
      <c r="AC69" s="300">
        <f>SUM(AC70:AC87)</f>
        <v>5</v>
      </c>
      <c r="AD69" s="304">
        <f>SUM(AD70:AD87)</f>
        <v>3</v>
      </c>
      <c r="AE69" s="300">
        <f t="shared" si="32"/>
        <v>209</v>
      </c>
      <c r="AF69" s="304">
        <f>SUM(AF70:AF87)</f>
        <v>0</v>
      </c>
      <c r="AG69" s="300">
        <f>SUM(AG70:AG87)</f>
        <v>2</v>
      </c>
      <c r="AH69" s="304">
        <f>SUM(AH70:AH87)</f>
        <v>207</v>
      </c>
      <c r="AI69" s="300">
        <f>SUM(AI70:AI87)</f>
        <v>0</v>
      </c>
      <c r="AJ69" s="304">
        <f t="shared" si="33"/>
        <v>12</v>
      </c>
      <c r="AK69" s="300">
        <f>SUM(AK70:AK87)</f>
        <v>4</v>
      </c>
      <c r="AL69" s="304">
        <f>SUM(AL70:AL87)</f>
        <v>7</v>
      </c>
      <c r="AM69" s="300">
        <f>SUM(AM70:AM87)</f>
        <v>0</v>
      </c>
      <c r="AN69" s="305">
        <f>SUM(AN70:AN87)</f>
        <v>1</v>
      </c>
    </row>
    <row r="70" spans="1:40" s="306" customFormat="1" ht="13.75" customHeight="1" x14ac:dyDescent="0.2">
      <c r="A70" s="35" t="s">
        <v>365</v>
      </c>
      <c r="B70" s="307">
        <f t="shared" si="19"/>
        <v>1</v>
      </c>
      <c r="C70" s="308">
        <f t="shared" si="20"/>
        <v>12</v>
      </c>
      <c r="D70" s="309">
        <f t="shared" si="21"/>
        <v>3</v>
      </c>
      <c r="E70" s="308">
        <f t="shared" si="22"/>
        <v>0</v>
      </c>
      <c r="F70" s="308">
        <f t="shared" si="23"/>
        <v>0</v>
      </c>
      <c r="G70" s="338">
        <v>0</v>
      </c>
      <c r="H70" s="339">
        <v>0</v>
      </c>
      <c r="I70" s="338">
        <v>0</v>
      </c>
      <c r="J70" s="339">
        <v>0</v>
      </c>
      <c r="K70" s="338">
        <v>0</v>
      </c>
      <c r="L70" s="339">
        <v>0</v>
      </c>
      <c r="M70" s="338">
        <v>1</v>
      </c>
      <c r="N70" s="339">
        <v>12</v>
      </c>
      <c r="O70" s="312">
        <f t="shared" si="24"/>
        <v>3</v>
      </c>
      <c r="P70" s="313">
        <f t="shared" si="25"/>
        <v>3</v>
      </c>
      <c r="Q70" s="313">
        <f t="shared" si="26"/>
        <v>0</v>
      </c>
      <c r="R70" s="313">
        <f t="shared" si="27"/>
        <v>3</v>
      </c>
      <c r="S70" s="313">
        <f t="shared" si="28"/>
        <v>0</v>
      </c>
      <c r="T70" s="313">
        <f t="shared" si="29"/>
        <v>0</v>
      </c>
      <c r="U70" s="308">
        <f t="shared" si="30"/>
        <v>0</v>
      </c>
      <c r="V70" s="316">
        <v>0</v>
      </c>
      <c r="W70" s="317">
        <v>0</v>
      </c>
      <c r="X70" s="316">
        <v>0</v>
      </c>
      <c r="Y70" s="317">
        <v>0</v>
      </c>
      <c r="Z70" s="314">
        <f t="shared" si="31"/>
        <v>0</v>
      </c>
      <c r="AA70" s="317">
        <v>0</v>
      </c>
      <c r="AB70" s="316">
        <v>0</v>
      </c>
      <c r="AC70" s="317">
        <v>0</v>
      </c>
      <c r="AD70" s="316">
        <v>0</v>
      </c>
      <c r="AE70" s="308">
        <f t="shared" si="32"/>
        <v>0</v>
      </c>
      <c r="AF70" s="316">
        <v>0</v>
      </c>
      <c r="AG70" s="317">
        <v>0</v>
      </c>
      <c r="AH70" s="316">
        <v>0</v>
      </c>
      <c r="AI70" s="317">
        <v>0</v>
      </c>
      <c r="AJ70" s="314">
        <f t="shared" si="33"/>
        <v>3</v>
      </c>
      <c r="AK70" s="317">
        <v>0</v>
      </c>
      <c r="AL70" s="316">
        <v>3</v>
      </c>
      <c r="AM70" s="317">
        <v>0</v>
      </c>
      <c r="AN70" s="318">
        <v>0</v>
      </c>
    </row>
    <row r="71" spans="1:40" ht="13.75" customHeight="1" x14ac:dyDescent="0.2">
      <c r="A71" s="43" t="s">
        <v>295</v>
      </c>
      <c r="B71" s="307">
        <f t="shared" ref="B71:B102" si="36">E71+K71+M71</f>
        <v>6</v>
      </c>
      <c r="C71" s="308">
        <f t="shared" ref="C71:C102" si="37">F71+L71+N71</f>
        <v>622</v>
      </c>
      <c r="D71" s="309">
        <f t="shared" ref="D71:D102" si="38">O71</f>
        <v>18</v>
      </c>
      <c r="E71" s="308">
        <f t="shared" ref="E71:E102" si="39">G71+I71</f>
        <v>4</v>
      </c>
      <c r="F71" s="308">
        <f t="shared" ref="F71:F102" si="40">H71+J71</f>
        <v>121</v>
      </c>
      <c r="G71" s="338">
        <v>4</v>
      </c>
      <c r="H71" s="339">
        <v>121</v>
      </c>
      <c r="I71" s="338">
        <v>0</v>
      </c>
      <c r="J71" s="339">
        <v>0</v>
      </c>
      <c r="K71" s="338">
        <v>1</v>
      </c>
      <c r="L71" s="339">
        <v>499</v>
      </c>
      <c r="M71" s="338">
        <v>1</v>
      </c>
      <c r="N71" s="339">
        <v>2</v>
      </c>
      <c r="O71" s="312">
        <f t="shared" ref="O71:O102" si="41">U71+Z71+AE71+AJ71</f>
        <v>18</v>
      </c>
      <c r="P71" s="313">
        <f t="shared" ref="P71:P102" si="42">SUM(Q71:R71)</f>
        <v>13</v>
      </c>
      <c r="Q71" s="313">
        <f t="shared" ref="Q71:Q102" si="43">V71+AA71+AF71+AK71</f>
        <v>13</v>
      </c>
      <c r="R71" s="313">
        <f t="shared" ref="R71:R102" si="44">W71+AB71+AG71+AL71</f>
        <v>0</v>
      </c>
      <c r="S71" s="313">
        <f t="shared" ref="S71:S102" si="45">X71+AC71+AH71+AM71</f>
        <v>5</v>
      </c>
      <c r="T71" s="313">
        <f t="shared" ref="T71:T102" si="46">Y71+AD71+AI71+AN71</f>
        <v>0</v>
      </c>
      <c r="U71" s="308">
        <f t="shared" ref="U71:U102" si="47">SUM(V71:Y71)</f>
        <v>13</v>
      </c>
      <c r="V71" s="316">
        <v>13</v>
      </c>
      <c r="W71" s="317">
        <v>0</v>
      </c>
      <c r="X71" s="316">
        <v>0</v>
      </c>
      <c r="Y71" s="317">
        <v>0</v>
      </c>
      <c r="Z71" s="314">
        <f t="shared" ref="Z71:Z102" si="48">SUM(AA71:AD71)</f>
        <v>0</v>
      </c>
      <c r="AA71" s="317">
        <v>0</v>
      </c>
      <c r="AB71" s="316">
        <v>0</v>
      </c>
      <c r="AC71" s="317">
        <v>0</v>
      </c>
      <c r="AD71" s="316">
        <v>0</v>
      </c>
      <c r="AE71" s="308">
        <f t="shared" ref="AE71:AE102" si="49">SUM(AF71:AI71)</f>
        <v>5</v>
      </c>
      <c r="AF71" s="316">
        <v>0</v>
      </c>
      <c r="AG71" s="317">
        <v>0</v>
      </c>
      <c r="AH71" s="316">
        <v>5</v>
      </c>
      <c r="AI71" s="317">
        <v>0</v>
      </c>
      <c r="AJ71" s="314">
        <f t="shared" si="33"/>
        <v>0</v>
      </c>
      <c r="AK71" s="317">
        <v>0</v>
      </c>
      <c r="AL71" s="316">
        <v>0</v>
      </c>
      <c r="AM71" s="317">
        <v>0</v>
      </c>
      <c r="AN71" s="318">
        <v>0</v>
      </c>
    </row>
    <row r="72" spans="1:40" ht="13.75" customHeight="1" x14ac:dyDescent="0.2">
      <c r="A72" s="36" t="s">
        <v>165</v>
      </c>
      <c r="B72" s="307">
        <f t="shared" si="36"/>
        <v>6</v>
      </c>
      <c r="C72" s="308">
        <f t="shared" si="37"/>
        <v>3018</v>
      </c>
      <c r="D72" s="309">
        <f t="shared" si="38"/>
        <v>10</v>
      </c>
      <c r="E72" s="308">
        <f t="shared" si="39"/>
        <v>3</v>
      </c>
      <c r="F72" s="308">
        <f t="shared" si="40"/>
        <v>8</v>
      </c>
      <c r="G72" s="338">
        <v>2</v>
      </c>
      <c r="H72" s="339">
        <v>6</v>
      </c>
      <c r="I72" s="338">
        <v>1</v>
      </c>
      <c r="J72" s="339">
        <v>2</v>
      </c>
      <c r="K72" s="338">
        <v>3</v>
      </c>
      <c r="L72" s="339">
        <v>3010</v>
      </c>
      <c r="M72" s="338">
        <v>0</v>
      </c>
      <c r="N72" s="339">
        <v>0</v>
      </c>
      <c r="O72" s="312">
        <f t="shared" si="41"/>
        <v>10</v>
      </c>
      <c r="P72" s="313">
        <f t="shared" si="42"/>
        <v>4</v>
      </c>
      <c r="Q72" s="313">
        <f t="shared" si="43"/>
        <v>1</v>
      </c>
      <c r="R72" s="313">
        <f t="shared" si="44"/>
        <v>3</v>
      </c>
      <c r="S72" s="313">
        <f t="shared" si="45"/>
        <v>6</v>
      </c>
      <c r="T72" s="313">
        <f t="shared" si="46"/>
        <v>0</v>
      </c>
      <c r="U72" s="308">
        <f t="shared" si="47"/>
        <v>5</v>
      </c>
      <c r="V72" s="316">
        <v>1</v>
      </c>
      <c r="W72" s="317">
        <v>0</v>
      </c>
      <c r="X72" s="316">
        <v>4</v>
      </c>
      <c r="Y72" s="317">
        <v>0</v>
      </c>
      <c r="Z72" s="314">
        <f t="shared" si="48"/>
        <v>3</v>
      </c>
      <c r="AA72" s="317">
        <v>0</v>
      </c>
      <c r="AB72" s="316">
        <v>3</v>
      </c>
      <c r="AC72" s="317">
        <v>0</v>
      </c>
      <c r="AD72" s="316">
        <v>0</v>
      </c>
      <c r="AE72" s="308">
        <f t="shared" si="49"/>
        <v>2</v>
      </c>
      <c r="AF72" s="316">
        <v>0</v>
      </c>
      <c r="AG72" s="317">
        <v>0</v>
      </c>
      <c r="AH72" s="316">
        <v>2</v>
      </c>
      <c r="AI72" s="317">
        <v>0</v>
      </c>
      <c r="AJ72" s="314">
        <f t="shared" si="33"/>
        <v>0</v>
      </c>
      <c r="AK72" s="317">
        <v>0</v>
      </c>
      <c r="AL72" s="316">
        <v>0</v>
      </c>
      <c r="AM72" s="317">
        <v>0</v>
      </c>
      <c r="AN72" s="318">
        <v>0</v>
      </c>
    </row>
    <row r="73" spans="1:40" ht="13.75" customHeight="1" x14ac:dyDescent="0.2">
      <c r="A73" s="36" t="s">
        <v>294</v>
      </c>
      <c r="B73" s="307">
        <f t="shared" si="36"/>
        <v>7</v>
      </c>
      <c r="C73" s="308">
        <f t="shared" si="37"/>
        <v>777</v>
      </c>
      <c r="D73" s="309">
        <f t="shared" si="38"/>
        <v>18</v>
      </c>
      <c r="E73" s="308">
        <f t="shared" si="39"/>
        <v>4</v>
      </c>
      <c r="F73" s="308">
        <f t="shared" si="40"/>
        <v>10</v>
      </c>
      <c r="G73" s="338">
        <v>1</v>
      </c>
      <c r="H73" s="339">
        <v>3</v>
      </c>
      <c r="I73" s="338">
        <v>3</v>
      </c>
      <c r="J73" s="339">
        <v>7</v>
      </c>
      <c r="K73" s="338">
        <v>2</v>
      </c>
      <c r="L73" s="339">
        <v>763</v>
      </c>
      <c r="M73" s="338">
        <v>1</v>
      </c>
      <c r="N73" s="339">
        <v>4</v>
      </c>
      <c r="O73" s="312">
        <f t="shared" si="41"/>
        <v>18</v>
      </c>
      <c r="P73" s="313">
        <f t="shared" si="42"/>
        <v>8</v>
      </c>
      <c r="Q73" s="313">
        <f t="shared" si="43"/>
        <v>5</v>
      </c>
      <c r="R73" s="313">
        <f t="shared" si="44"/>
        <v>3</v>
      </c>
      <c r="S73" s="313">
        <f t="shared" si="45"/>
        <v>10</v>
      </c>
      <c r="T73" s="313">
        <f t="shared" si="46"/>
        <v>0</v>
      </c>
      <c r="U73" s="308">
        <f t="shared" si="47"/>
        <v>3</v>
      </c>
      <c r="V73" s="316">
        <v>3</v>
      </c>
      <c r="W73" s="317">
        <v>0</v>
      </c>
      <c r="X73" s="316">
        <v>0</v>
      </c>
      <c r="Y73" s="317">
        <v>0</v>
      </c>
      <c r="Z73" s="314">
        <f t="shared" si="48"/>
        <v>4</v>
      </c>
      <c r="AA73" s="317">
        <v>0</v>
      </c>
      <c r="AB73" s="316">
        <v>3</v>
      </c>
      <c r="AC73" s="317">
        <v>1</v>
      </c>
      <c r="AD73" s="316">
        <v>0</v>
      </c>
      <c r="AE73" s="308">
        <f t="shared" si="49"/>
        <v>9</v>
      </c>
      <c r="AF73" s="316">
        <v>0</v>
      </c>
      <c r="AG73" s="317">
        <v>0</v>
      </c>
      <c r="AH73" s="316">
        <v>9</v>
      </c>
      <c r="AI73" s="317">
        <v>0</v>
      </c>
      <c r="AJ73" s="314">
        <f t="shared" si="33"/>
        <v>2</v>
      </c>
      <c r="AK73" s="317">
        <v>2</v>
      </c>
      <c r="AL73" s="316">
        <v>0</v>
      </c>
      <c r="AM73" s="317">
        <v>0</v>
      </c>
      <c r="AN73" s="318">
        <v>0</v>
      </c>
    </row>
    <row r="74" spans="1:40" ht="13.75" customHeight="1" x14ac:dyDescent="0.2">
      <c r="A74" s="43" t="s">
        <v>292</v>
      </c>
      <c r="B74" s="307">
        <f t="shared" si="36"/>
        <v>30</v>
      </c>
      <c r="C74" s="308">
        <f t="shared" si="37"/>
        <v>51912</v>
      </c>
      <c r="D74" s="309">
        <f t="shared" si="38"/>
        <v>117</v>
      </c>
      <c r="E74" s="308">
        <f t="shared" si="39"/>
        <v>23</v>
      </c>
      <c r="F74" s="308">
        <f t="shared" si="40"/>
        <v>1433</v>
      </c>
      <c r="G74" s="338">
        <v>12</v>
      </c>
      <c r="H74" s="339">
        <v>401</v>
      </c>
      <c r="I74" s="338">
        <v>11</v>
      </c>
      <c r="J74" s="339">
        <v>1032</v>
      </c>
      <c r="K74" s="338">
        <v>5</v>
      </c>
      <c r="L74" s="339">
        <v>50471</v>
      </c>
      <c r="M74" s="338">
        <v>2</v>
      </c>
      <c r="N74" s="339">
        <v>8</v>
      </c>
      <c r="O74" s="312">
        <f t="shared" si="41"/>
        <v>117</v>
      </c>
      <c r="P74" s="313">
        <f t="shared" si="42"/>
        <v>59</v>
      </c>
      <c r="Q74" s="313">
        <f t="shared" si="43"/>
        <v>35</v>
      </c>
      <c r="R74" s="313">
        <f t="shared" si="44"/>
        <v>24</v>
      </c>
      <c r="S74" s="313">
        <f t="shared" si="45"/>
        <v>57</v>
      </c>
      <c r="T74" s="313">
        <f t="shared" si="46"/>
        <v>1</v>
      </c>
      <c r="U74" s="308">
        <f t="shared" si="47"/>
        <v>34</v>
      </c>
      <c r="V74" s="316">
        <v>32</v>
      </c>
      <c r="W74" s="317">
        <v>1</v>
      </c>
      <c r="X74" s="316">
        <v>0</v>
      </c>
      <c r="Y74" s="317">
        <v>1</v>
      </c>
      <c r="Z74" s="314">
        <f t="shared" si="48"/>
        <v>25</v>
      </c>
      <c r="AA74" s="317">
        <v>3</v>
      </c>
      <c r="AB74" s="316">
        <v>22</v>
      </c>
      <c r="AC74" s="317">
        <v>0</v>
      </c>
      <c r="AD74" s="316">
        <v>0</v>
      </c>
      <c r="AE74" s="308">
        <f t="shared" si="49"/>
        <v>57</v>
      </c>
      <c r="AF74" s="316">
        <v>0</v>
      </c>
      <c r="AG74" s="317">
        <v>0</v>
      </c>
      <c r="AH74" s="316">
        <v>57</v>
      </c>
      <c r="AI74" s="317">
        <v>0</v>
      </c>
      <c r="AJ74" s="314">
        <f t="shared" si="33"/>
        <v>1</v>
      </c>
      <c r="AK74" s="317">
        <v>0</v>
      </c>
      <c r="AL74" s="316">
        <v>1</v>
      </c>
      <c r="AM74" s="317">
        <v>0</v>
      </c>
      <c r="AN74" s="318">
        <v>0</v>
      </c>
    </row>
    <row r="75" spans="1:40" ht="13.75" customHeight="1" x14ac:dyDescent="0.2">
      <c r="A75" s="36" t="s">
        <v>291</v>
      </c>
      <c r="B75" s="307">
        <f t="shared" si="36"/>
        <v>0</v>
      </c>
      <c r="C75" s="308">
        <f t="shared" si="37"/>
        <v>0</v>
      </c>
      <c r="D75" s="309">
        <f t="shared" si="38"/>
        <v>0</v>
      </c>
      <c r="E75" s="308">
        <f t="shared" si="39"/>
        <v>0</v>
      </c>
      <c r="F75" s="308">
        <f t="shared" si="40"/>
        <v>0</v>
      </c>
      <c r="G75" s="338">
        <v>0</v>
      </c>
      <c r="H75" s="339">
        <v>0</v>
      </c>
      <c r="I75" s="338">
        <v>0</v>
      </c>
      <c r="J75" s="339">
        <v>0</v>
      </c>
      <c r="K75" s="338">
        <v>0</v>
      </c>
      <c r="L75" s="339">
        <v>0</v>
      </c>
      <c r="M75" s="338">
        <v>0</v>
      </c>
      <c r="N75" s="339">
        <v>0</v>
      </c>
      <c r="O75" s="312">
        <f t="shared" si="41"/>
        <v>0</v>
      </c>
      <c r="P75" s="313">
        <f t="shared" si="42"/>
        <v>0</v>
      </c>
      <c r="Q75" s="313">
        <f t="shared" si="43"/>
        <v>0</v>
      </c>
      <c r="R75" s="313">
        <f t="shared" si="44"/>
        <v>0</v>
      </c>
      <c r="S75" s="313">
        <f t="shared" si="45"/>
        <v>0</v>
      </c>
      <c r="T75" s="313">
        <f t="shared" si="46"/>
        <v>0</v>
      </c>
      <c r="U75" s="308">
        <f t="shared" si="47"/>
        <v>0</v>
      </c>
      <c r="V75" s="316">
        <v>0</v>
      </c>
      <c r="W75" s="317">
        <v>0</v>
      </c>
      <c r="X75" s="316">
        <v>0</v>
      </c>
      <c r="Y75" s="317">
        <v>0</v>
      </c>
      <c r="Z75" s="314">
        <f t="shared" si="48"/>
        <v>0</v>
      </c>
      <c r="AA75" s="317">
        <v>0</v>
      </c>
      <c r="AB75" s="316">
        <v>0</v>
      </c>
      <c r="AC75" s="317">
        <v>0</v>
      </c>
      <c r="AD75" s="316">
        <v>0</v>
      </c>
      <c r="AE75" s="308">
        <f t="shared" si="49"/>
        <v>0</v>
      </c>
      <c r="AF75" s="316">
        <v>0</v>
      </c>
      <c r="AG75" s="317">
        <v>0</v>
      </c>
      <c r="AH75" s="316">
        <v>0</v>
      </c>
      <c r="AI75" s="317">
        <v>0</v>
      </c>
      <c r="AJ75" s="314">
        <f t="shared" ref="AJ75:AJ106" si="50">SUM(AK75:AN75)</f>
        <v>0</v>
      </c>
      <c r="AK75" s="317">
        <v>0</v>
      </c>
      <c r="AL75" s="316">
        <v>0</v>
      </c>
      <c r="AM75" s="317">
        <v>0</v>
      </c>
      <c r="AN75" s="318">
        <v>0</v>
      </c>
    </row>
    <row r="76" spans="1:40" ht="13.75" customHeight="1" x14ac:dyDescent="0.2">
      <c r="A76" s="43" t="s">
        <v>290</v>
      </c>
      <c r="B76" s="307">
        <f t="shared" si="36"/>
        <v>14</v>
      </c>
      <c r="C76" s="308">
        <f t="shared" si="37"/>
        <v>46457</v>
      </c>
      <c r="D76" s="309">
        <f t="shared" si="38"/>
        <v>94</v>
      </c>
      <c r="E76" s="308">
        <f t="shared" si="39"/>
        <v>12</v>
      </c>
      <c r="F76" s="308">
        <f t="shared" si="40"/>
        <v>43538</v>
      </c>
      <c r="G76" s="338">
        <v>9</v>
      </c>
      <c r="H76" s="339">
        <v>80</v>
      </c>
      <c r="I76" s="338">
        <v>3</v>
      </c>
      <c r="J76" s="339">
        <v>43458</v>
      </c>
      <c r="K76" s="338">
        <v>2</v>
      </c>
      <c r="L76" s="339">
        <v>2919</v>
      </c>
      <c r="M76" s="338">
        <v>0</v>
      </c>
      <c r="N76" s="339">
        <v>0</v>
      </c>
      <c r="O76" s="312">
        <f t="shared" si="41"/>
        <v>94</v>
      </c>
      <c r="P76" s="313">
        <f t="shared" si="42"/>
        <v>75</v>
      </c>
      <c r="Q76" s="313">
        <f t="shared" si="43"/>
        <v>16</v>
      </c>
      <c r="R76" s="313">
        <f t="shared" si="44"/>
        <v>59</v>
      </c>
      <c r="S76" s="313">
        <f t="shared" si="45"/>
        <v>19</v>
      </c>
      <c r="T76" s="313">
        <f t="shared" si="46"/>
        <v>0</v>
      </c>
      <c r="U76" s="308">
        <f t="shared" si="47"/>
        <v>20</v>
      </c>
      <c r="V76" s="316">
        <v>16</v>
      </c>
      <c r="W76" s="317">
        <v>0</v>
      </c>
      <c r="X76" s="316">
        <v>4</v>
      </c>
      <c r="Y76" s="317">
        <v>0</v>
      </c>
      <c r="Z76" s="314">
        <f t="shared" si="48"/>
        <v>59</v>
      </c>
      <c r="AA76" s="317">
        <v>0</v>
      </c>
      <c r="AB76" s="316">
        <v>59</v>
      </c>
      <c r="AC76" s="317">
        <v>0</v>
      </c>
      <c r="AD76" s="316">
        <v>0</v>
      </c>
      <c r="AE76" s="308">
        <f t="shared" si="49"/>
        <v>15</v>
      </c>
      <c r="AF76" s="316">
        <v>0</v>
      </c>
      <c r="AG76" s="317">
        <v>0</v>
      </c>
      <c r="AH76" s="316">
        <v>15</v>
      </c>
      <c r="AI76" s="317">
        <v>0</v>
      </c>
      <c r="AJ76" s="314">
        <f t="shared" si="50"/>
        <v>0</v>
      </c>
      <c r="AK76" s="317">
        <v>0</v>
      </c>
      <c r="AL76" s="316">
        <v>0</v>
      </c>
      <c r="AM76" s="317">
        <v>0</v>
      </c>
      <c r="AN76" s="318">
        <v>0</v>
      </c>
    </row>
    <row r="77" spans="1:40" ht="13.75" customHeight="1" x14ac:dyDescent="0.2">
      <c r="A77" s="36" t="s">
        <v>17</v>
      </c>
      <c r="B77" s="307">
        <f t="shared" si="36"/>
        <v>9</v>
      </c>
      <c r="C77" s="308">
        <f t="shared" si="37"/>
        <v>1275</v>
      </c>
      <c r="D77" s="309">
        <f t="shared" si="38"/>
        <v>26</v>
      </c>
      <c r="E77" s="308">
        <f t="shared" si="39"/>
        <v>5</v>
      </c>
      <c r="F77" s="308">
        <f t="shared" si="40"/>
        <v>506</v>
      </c>
      <c r="G77" s="338">
        <v>1</v>
      </c>
      <c r="H77" s="339">
        <v>1</v>
      </c>
      <c r="I77" s="338">
        <v>4</v>
      </c>
      <c r="J77" s="339">
        <v>505</v>
      </c>
      <c r="K77" s="338">
        <v>3</v>
      </c>
      <c r="L77" s="339">
        <v>768</v>
      </c>
      <c r="M77" s="338">
        <v>1</v>
      </c>
      <c r="N77" s="339">
        <v>1</v>
      </c>
      <c r="O77" s="312">
        <f t="shared" si="41"/>
        <v>26</v>
      </c>
      <c r="P77" s="313">
        <f t="shared" si="42"/>
        <v>13</v>
      </c>
      <c r="Q77" s="313">
        <f t="shared" si="43"/>
        <v>0</v>
      </c>
      <c r="R77" s="313">
        <f t="shared" si="44"/>
        <v>13</v>
      </c>
      <c r="S77" s="313">
        <f t="shared" si="45"/>
        <v>13</v>
      </c>
      <c r="T77" s="313">
        <f t="shared" si="46"/>
        <v>0</v>
      </c>
      <c r="U77" s="308">
        <f t="shared" si="47"/>
        <v>0</v>
      </c>
      <c r="V77" s="316">
        <v>0</v>
      </c>
      <c r="W77" s="317">
        <v>0</v>
      </c>
      <c r="X77" s="316">
        <v>0</v>
      </c>
      <c r="Y77" s="317">
        <v>0</v>
      </c>
      <c r="Z77" s="314">
        <f t="shared" si="48"/>
        <v>13</v>
      </c>
      <c r="AA77" s="317">
        <v>0</v>
      </c>
      <c r="AB77" s="316">
        <v>13</v>
      </c>
      <c r="AC77" s="317">
        <v>0</v>
      </c>
      <c r="AD77" s="316">
        <v>0</v>
      </c>
      <c r="AE77" s="308">
        <f t="shared" si="49"/>
        <v>13</v>
      </c>
      <c r="AF77" s="316">
        <v>0</v>
      </c>
      <c r="AG77" s="317">
        <v>0</v>
      </c>
      <c r="AH77" s="316">
        <v>13</v>
      </c>
      <c r="AI77" s="317">
        <v>0</v>
      </c>
      <c r="AJ77" s="314">
        <f t="shared" si="50"/>
        <v>0</v>
      </c>
      <c r="AK77" s="317">
        <v>0</v>
      </c>
      <c r="AL77" s="316">
        <v>0</v>
      </c>
      <c r="AM77" s="317">
        <v>0</v>
      </c>
      <c r="AN77" s="318">
        <v>0</v>
      </c>
    </row>
    <row r="78" spans="1:40" ht="13.75" customHeight="1" x14ac:dyDescent="0.2">
      <c r="A78" s="43" t="s">
        <v>288</v>
      </c>
      <c r="B78" s="307">
        <f t="shared" si="36"/>
        <v>18</v>
      </c>
      <c r="C78" s="308">
        <f t="shared" si="37"/>
        <v>552</v>
      </c>
      <c r="D78" s="309">
        <f t="shared" si="38"/>
        <v>53</v>
      </c>
      <c r="E78" s="308">
        <f t="shared" si="39"/>
        <v>12</v>
      </c>
      <c r="F78" s="308">
        <f t="shared" si="40"/>
        <v>40</v>
      </c>
      <c r="G78" s="338">
        <v>8</v>
      </c>
      <c r="H78" s="339">
        <v>30</v>
      </c>
      <c r="I78" s="338">
        <v>4</v>
      </c>
      <c r="J78" s="339">
        <v>10</v>
      </c>
      <c r="K78" s="338">
        <v>6</v>
      </c>
      <c r="L78" s="339">
        <v>512</v>
      </c>
      <c r="M78" s="338">
        <v>0</v>
      </c>
      <c r="N78" s="339">
        <v>0</v>
      </c>
      <c r="O78" s="312">
        <f t="shared" si="41"/>
        <v>53</v>
      </c>
      <c r="P78" s="313">
        <f t="shared" si="42"/>
        <v>30</v>
      </c>
      <c r="Q78" s="313">
        <f t="shared" si="43"/>
        <v>21</v>
      </c>
      <c r="R78" s="313">
        <f t="shared" si="44"/>
        <v>9</v>
      </c>
      <c r="S78" s="313">
        <f t="shared" si="45"/>
        <v>23</v>
      </c>
      <c r="T78" s="313">
        <f t="shared" si="46"/>
        <v>0</v>
      </c>
      <c r="U78" s="308">
        <f t="shared" si="47"/>
        <v>21</v>
      </c>
      <c r="V78" s="316">
        <v>21</v>
      </c>
      <c r="W78" s="317">
        <v>0</v>
      </c>
      <c r="X78" s="316">
        <v>0</v>
      </c>
      <c r="Y78" s="317">
        <v>0</v>
      </c>
      <c r="Z78" s="314">
        <f t="shared" si="48"/>
        <v>7</v>
      </c>
      <c r="AA78" s="317">
        <v>0</v>
      </c>
      <c r="AB78" s="316">
        <v>7</v>
      </c>
      <c r="AC78" s="317">
        <v>0</v>
      </c>
      <c r="AD78" s="316">
        <v>0</v>
      </c>
      <c r="AE78" s="308">
        <f t="shared" si="49"/>
        <v>25</v>
      </c>
      <c r="AF78" s="316">
        <v>0</v>
      </c>
      <c r="AG78" s="317">
        <v>2</v>
      </c>
      <c r="AH78" s="316">
        <v>23</v>
      </c>
      <c r="AI78" s="317">
        <v>0</v>
      </c>
      <c r="AJ78" s="314">
        <f t="shared" si="50"/>
        <v>0</v>
      </c>
      <c r="AK78" s="317">
        <v>0</v>
      </c>
      <c r="AL78" s="316">
        <v>0</v>
      </c>
      <c r="AM78" s="317">
        <v>0</v>
      </c>
      <c r="AN78" s="318">
        <v>0</v>
      </c>
    </row>
    <row r="79" spans="1:40" ht="13.75" customHeight="1" x14ac:dyDescent="0.2">
      <c r="A79" s="36" t="s">
        <v>287</v>
      </c>
      <c r="B79" s="307">
        <f t="shared" si="36"/>
        <v>10</v>
      </c>
      <c r="C79" s="308">
        <f t="shared" si="37"/>
        <v>2051</v>
      </c>
      <c r="D79" s="309">
        <f t="shared" si="38"/>
        <v>27</v>
      </c>
      <c r="E79" s="308">
        <f t="shared" si="39"/>
        <v>8</v>
      </c>
      <c r="F79" s="308">
        <f t="shared" si="40"/>
        <v>43</v>
      </c>
      <c r="G79" s="338">
        <v>3</v>
      </c>
      <c r="H79" s="339">
        <v>6</v>
      </c>
      <c r="I79" s="338">
        <v>5</v>
      </c>
      <c r="J79" s="339">
        <v>37</v>
      </c>
      <c r="K79" s="338">
        <v>2</v>
      </c>
      <c r="L79" s="339">
        <v>2008</v>
      </c>
      <c r="M79" s="338">
        <v>0</v>
      </c>
      <c r="N79" s="339">
        <v>0</v>
      </c>
      <c r="O79" s="312">
        <f t="shared" si="41"/>
        <v>27</v>
      </c>
      <c r="P79" s="313">
        <f t="shared" si="42"/>
        <v>17</v>
      </c>
      <c r="Q79" s="313">
        <f t="shared" si="43"/>
        <v>12</v>
      </c>
      <c r="R79" s="313">
        <f t="shared" si="44"/>
        <v>5</v>
      </c>
      <c r="S79" s="313">
        <f t="shared" si="45"/>
        <v>9</v>
      </c>
      <c r="T79" s="313">
        <f t="shared" si="46"/>
        <v>1</v>
      </c>
      <c r="U79" s="308">
        <f t="shared" si="47"/>
        <v>8</v>
      </c>
      <c r="V79" s="316">
        <v>8</v>
      </c>
      <c r="W79" s="317">
        <v>0</v>
      </c>
      <c r="X79" s="316">
        <v>0</v>
      </c>
      <c r="Y79" s="317">
        <v>0</v>
      </c>
      <c r="Z79" s="314">
        <f t="shared" si="48"/>
        <v>10</v>
      </c>
      <c r="AA79" s="317">
        <v>4</v>
      </c>
      <c r="AB79" s="316">
        <v>5</v>
      </c>
      <c r="AC79" s="317">
        <v>0</v>
      </c>
      <c r="AD79" s="316">
        <v>1</v>
      </c>
      <c r="AE79" s="308">
        <f t="shared" si="49"/>
        <v>9</v>
      </c>
      <c r="AF79" s="316">
        <v>0</v>
      </c>
      <c r="AG79" s="317">
        <v>0</v>
      </c>
      <c r="AH79" s="316">
        <v>9</v>
      </c>
      <c r="AI79" s="317">
        <v>0</v>
      </c>
      <c r="AJ79" s="314">
        <f t="shared" si="50"/>
        <v>0</v>
      </c>
      <c r="AK79" s="317">
        <v>0</v>
      </c>
      <c r="AL79" s="316">
        <v>0</v>
      </c>
      <c r="AM79" s="317">
        <v>0</v>
      </c>
      <c r="AN79" s="318">
        <v>0</v>
      </c>
    </row>
    <row r="80" spans="1:40" ht="13.75" customHeight="1" x14ac:dyDescent="0.2">
      <c r="A80" s="43" t="s">
        <v>166</v>
      </c>
      <c r="B80" s="307">
        <f t="shared" si="36"/>
        <v>16</v>
      </c>
      <c r="C80" s="308">
        <f t="shared" si="37"/>
        <v>1288</v>
      </c>
      <c r="D80" s="309">
        <f t="shared" si="38"/>
        <v>42</v>
      </c>
      <c r="E80" s="308">
        <f t="shared" si="39"/>
        <v>12</v>
      </c>
      <c r="F80" s="308">
        <f t="shared" si="40"/>
        <v>783</v>
      </c>
      <c r="G80" s="338">
        <v>8</v>
      </c>
      <c r="H80" s="339">
        <v>25</v>
      </c>
      <c r="I80" s="338">
        <v>4</v>
      </c>
      <c r="J80" s="339">
        <v>758</v>
      </c>
      <c r="K80" s="338">
        <v>4</v>
      </c>
      <c r="L80" s="339">
        <v>505</v>
      </c>
      <c r="M80" s="338">
        <v>0</v>
      </c>
      <c r="N80" s="339">
        <v>0</v>
      </c>
      <c r="O80" s="312">
        <f t="shared" si="41"/>
        <v>42</v>
      </c>
      <c r="P80" s="313">
        <f t="shared" si="42"/>
        <v>26</v>
      </c>
      <c r="Q80" s="313">
        <f t="shared" si="43"/>
        <v>22</v>
      </c>
      <c r="R80" s="313">
        <f t="shared" si="44"/>
        <v>4</v>
      </c>
      <c r="S80" s="313">
        <f t="shared" si="45"/>
        <v>16</v>
      </c>
      <c r="T80" s="313">
        <f t="shared" si="46"/>
        <v>0</v>
      </c>
      <c r="U80" s="308">
        <f t="shared" si="47"/>
        <v>20</v>
      </c>
      <c r="V80" s="316">
        <v>18</v>
      </c>
      <c r="W80" s="317">
        <v>0</v>
      </c>
      <c r="X80" s="316">
        <v>2</v>
      </c>
      <c r="Y80" s="317">
        <v>0</v>
      </c>
      <c r="Z80" s="314">
        <f t="shared" si="48"/>
        <v>8</v>
      </c>
      <c r="AA80" s="317">
        <v>4</v>
      </c>
      <c r="AB80" s="316">
        <v>4</v>
      </c>
      <c r="AC80" s="317">
        <v>0</v>
      </c>
      <c r="AD80" s="316">
        <v>0</v>
      </c>
      <c r="AE80" s="308">
        <f t="shared" si="49"/>
        <v>14</v>
      </c>
      <c r="AF80" s="316">
        <v>0</v>
      </c>
      <c r="AG80" s="317">
        <v>0</v>
      </c>
      <c r="AH80" s="316">
        <v>14</v>
      </c>
      <c r="AI80" s="317">
        <v>0</v>
      </c>
      <c r="AJ80" s="314">
        <f t="shared" si="50"/>
        <v>0</v>
      </c>
      <c r="AK80" s="317">
        <v>0</v>
      </c>
      <c r="AL80" s="316">
        <v>0</v>
      </c>
      <c r="AM80" s="317">
        <v>0</v>
      </c>
      <c r="AN80" s="318">
        <v>0</v>
      </c>
    </row>
    <row r="81" spans="1:40" ht="13.75" customHeight="1" x14ac:dyDescent="0.2">
      <c r="A81" s="36" t="s">
        <v>380</v>
      </c>
      <c r="B81" s="307">
        <f t="shared" si="36"/>
        <v>7</v>
      </c>
      <c r="C81" s="308">
        <f t="shared" si="37"/>
        <v>7</v>
      </c>
      <c r="D81" s="309">
        <f t="shared" si="38"/>
        <v>9</v>
      </c>
      <c r="E81" s="308">
        <f t="shared" si="39"/>
        <v>6</v>
      </c>
      <c r="F81" s="308">
        <f t="shared" si="40"/>
        <v>6</v>
      </c>
      <c r="G81" s="338">
        <v>3</v>
      </c>
      <c r="H81" s="339">
        <v>3</v>
      </c>
      <c r="I81" s="338">
        <v>3</v>
      </c>
      <c r="J81" s="339">
        <v>3</v>
      </c>
      <c r="K81" s="338">
        <v>1</v>
      </c>
      <c r="L81" s="339">
        <v>1</v>
      </c>
      <c r="M81" s="338">
        <v>0</v>
      </c>
      <c r="N81" s="339">
        <v>0</v>
      </c>
      <c r="O81" s="312">
        <f t="shared" si="41"/>
        <v>9</v>
      </c>
      <c r="P81" s="313">
        <f t="shared" si="42"/>
        <v>5</v>
      </c>
      <c r="Q81" s="313">
        <f t="shared" si="43"/>
        <v>2</v>
      </c>
      <c r="R81" s="313">
        <f t="shared" si="44"/>
        <v>3</v>
      </c>
      <c r="S81" s="313">
        <f t="shared" si="45"/>
        <v>3</v>
      </c>
      <c r="T81" s="313">
        <f t="shared" si="46"/>
        <v>1</v>
      </c>
      <c r="U81" s="308">
        <f t="shared" si="47"/>
        <v>4</v>
      </c>
      <c r="V81" s="316">
        <v>2</v>
      </c>
      <c r="W81" s="317">
        <v>2</v>
      </c>
      <c r="X81" s="316">
        <v>0</v>
      </c>
      <c r="Y81" s="317">
        <v>0</v>
      </c>
      <c r="Z81" s="314">
        <f t="shared" si="48"/>
        <v>4</v>
      </c>
      <c r="AA81" s="317">
        <v>0</v>
      </c>
      <c r="AB81" s="316">
        <v>1</v>
      </c>
      <c r="AC81" s="317">
        <v>2</v>
      </c>
      <c r="AD81" s="316">
        <v>1</v>
      </c>
      <c r="AE81" s="308">
        <f t="shared" si="49"/>
        <v>1</v>
      </c>
      <c r="AF81" s="316">
        <v>0</v>
      </c>
      <c r="AG81" s="317">
        <v>0</v>
      </c>
      <c r="AH81" s="316">
        <v>1</v>
      </c>
      <c r="AI81" s="317">
        <v>0</v>
      </c>
      <c r="AJ81" s="314">
        <f t="shared" si="50"/>
        <v>0</v>
      </c>
      <c r="AK81" s="317">
        <v>0</v>
      </c>
      <c r="AL81" s="316">
        <v>0</v>
      </c>
      <c r="AM81" s="317">
        <v>0</v>
      </c>
      <c r="AN81" s="318">
        <v>0</v>
      </c>
    </row>
    <row r="82" spans="1:40" ht="13.75" customHeight="1" x14ac:dyDescent="0.2">
      <c r="A82" s="43" t="s">
        <v>381</v>
      </c>
      <c r="B82" s="307">
        <f t="shared" si="36"/>
        <v>15</v>
      </c>
      <c r="C82" s="308">
        <f t="shared" si="37"/>
        <v>51285</v>
      </c>
      <c r="D82" s="309">
        <f t="shared" si="38"/>
        <v>52</v>
      </c>
      <c r="E82" s="308">
        <f t="shared" si="39"/>
        <v>10</v>
      </c>
      <c r="F82" s="308">
        <f t="shared" si="40"/>
        <v>714</v>
      </c>
      <c r="G82" s="338">
        <v>4</v>
      </c>
      <c r="H82" s="339">
        <v>499</v>
      </c>
      <c r="I82" s="338">
        <v>6</v>
      </c>
      <c r="J82" s="339">
        <v>215</v>
      </c>
      <c r="K82" s="338">
        <v>4</v>
      </c>
      <c r="L82" s="339">
        <v>50567</v>
      </c>
      <c r="M82" s="338">
        <v>1</v>
      </c>
      <c r="N82" s="339">
        <v>4</v>
      </c>
      <c r="O82" s="312">
        <f t="shared" si="41"/>
        <v>52</v>
      </c>
      <c r="P82" s="313">
        <f t="shared" si="42"/>
        <v>21</v>
      </c>
      <c r="Q82" s="313">
        <f t="shared" si="43"/>
        <v>12</v>
      </c>
      <c r="R82" s="313">
        <f t="shared" si="44"/>
        <v>9</v>
      </c>
      <c r="S82" s="313">
        <f t="shared" si="45"/>
        <v>31</v>
      </c>
      <c r="T82" s="313">
        <f t="shared" si="46"/>
        <v>0</v>
      </c>
      <c r="U82" s="308">
        <f t="shared" si="47"/>
        <v>10</v>
      </c>
      <c r="V82" s="316">
        <v>10</v>
      </c>
      <c r="W82" s="317">
        <v>0</v>
      </c>
      <c r="X82" s="316">
        <v>0</v>
      </c>
      <c r="Y82" s="317">
        <v>0</v>
      </c>
      <c r="Z82" s="314">
        <f t="shared" si="48"/>
        <v>9</v>
      </c>
      <c r="AA82" s="317">
        <v>0</v>
      </c>
      <c r="AB82" s="316">
        <v>9</v>
      </c>
      <c r="AC82" s="317">
        <v>0</v>
      </c>
      <c r="AD82" s="316">
        <v>0</v>
      </c>
      <c r="AE82" s="308">
        <f t="shared" si="49"/>
        <v>31</v>
      </c>
      <c r="AF82" s="316">
        <v>0</v>
      </c>
      <c r="AG82" s="317">
        <v>0</v>
      </c>
      <c r="AH82" s="316">
        <v>31</v>
      </c>
      <c r="AI82" s="317">
        <v>0</v>
      </c>
      <c r="AJ82" s="314">
        <f t="shared" si="50"/>
        <v>2</v>
      </c>
      <c r="AK82" s="317">
        <v>2</v>
      </c>
      <c r="AL82" s="316">
        <v>0</v>
      </c>
      <c r="AM82" s="317">
        <v>0</v>
      </c>
      <c r="AN82" s="318">
        <v>0</v>
      </c>
    </row>
    <row r="83" spans="1:40" ht="13.75" customHeight="1" x14ac:dyDescent="0.2">
      <c r="A83" s="36" t="s">
        <v>382</v>
      </c>
      <c r="B83" s="307">
        <f t="shared" si="36"/>
        <v>4</v>
      </c>
      <c r="C83" s="308">
        <f t="shared" si="37"/>
        <v>11696</v>
      </c>
      <c r="D83" s="309">
        <f t="shared" si="38"/>
        <v>18</v>
      </c>
      <c r="E83" s="308">
        <f t="shared" si="39"/>
        <v>1</v>
      </c>
      <c r="F83" s="308">
        <f t="shared" si="40"/>
        <v>2</v>
      </c>
      <c r="G83" s="338">
        <v>0</v>
      </c>
      <c r="H83" s="339">
        <v>0</v>
      </c>
      <c r="I83" s="338">
        <v>1</v>
      </c>
      <c r="J83" s="339">
        <v>2</v>
      </c>
      <c r="K83" s="338">
        <v>3</v>
      </c>
      <c r="L83" s="339">
        <v>11694</v>
      </c>
      <c r="M83" s="338">
        <v>0</v>
      </c>
      <c r="N83" s="339">
        <v>0</v>
      </c>
      <c r="O83" s="312">
        <f t="shared" si="41"/>
        <v>18</v>
      </c>
      <c r="P83" s="313">
        <f t="shared" si="42"/>
        <v>2</v>
      </c>
      <c r="Q83" s="313">
        <f t="shared" si="43"/>
        <v>0</v>
      </c>
      <c r="R83" s="313">
        <f t="shared" si="44"/>
        <v>2</v>
      </c>
      <c r="S83" s="313">
        <f t="shared" si="45"/>
        <v>16</v>
      </c>
      <c r="T83" s="313">
        <f t="shared" si="46"/>
        <v>0</v>
      </c>
      <c r="U83" s="308">
        <f t="shared" si="47"/>
        <v>0</v>
      </c>
      <c r="V83" s="316">
        <v>0</v>
      </c>
      <c r="W83" s="317">
        <v>0</v>
      </c>
      <c r="X83" s="316">
        <v>0</v>
      </c>
      <c r="Y83" s="317">
        <v>0</v>
      </c>
      <c r="Z83" s="314">
        <f t="shared" si="48"/>
        <v>2</v>
      </c>
      <c r="AA83" s="317">
        <v>0</v>
      </c>
      <c r="AB83" s="316">
        <v>2</v>
      </c>
      <c r="AC83" s="317">
        <v>0</v>
      </c>
      <c r="AD83" s="316">
        <v>0</v>
      </c>
      <c r="AE83" s="308">
        <f t="shared" si="49"/>
        <v>16</v>
      </c>
      <c r="AF83" s="316">
        <v>0</v>
      </c>
      <c r="AG83" s="317">
        <v>0</v>
      </c>
      <c r="AH83" s="316">
        <v>16</v>
      </c>
      <c r="AI83" s="317">
        <v>0</v>
      </c>
      <c r="AJ83" s="314">
        <f t="shared" si="50"/>
        <v>0</v>
      </c>
      <c r="AK83" s="317">
        <v>0</v>
      </c>
      <c r="AL83" s="316">
        <v>0</v>
      </c>
      <c r="AM83" s="317">
        <v>0</v>
      </c>
      <c r="AN83" s="318">
        <v>0</v>
      </c>
    </row>
    <row r="84" spans="1:40" ht="13.75" customHeight="1" x14ac:dyDescent="0.2">
      <c r="A84" s="43" t="s">
        <v>284</v>
      </c>
      <c r="B84" s="307">
        <f t="shared" si="36"/>
        <v>21</v>
      </c>
      <c r="C84" s="308">
        <f t="shared" si="37"/>
        <v>1281</v>
      </c>
      <c r="D84" s="309">
        <f t="shared" si="38"/>
        <v>37</v>
      </c>
      <c r="E84" s="308">
        <f t="shared" si="39"/>
        <v>15</v>
      </c>
      <c r="F84" s="308">
        <f t="shared" si="40"/>
        <v>765</v>
      </c>
      <c r="G84" s="338">
        <v>9</v>
      </c>
      <c r="H84" s="339">
        <v>12</v>
      </c>
      <c r="I84" s="338">
        <v>6</v>
      </c>
      <c r="J84" s="339">
        <v>753</v>
      </c>
      <c r="K84" s="338">
        <v>2</v>
      </c>
      <c r="L84" s="339">
        <v>499</v>
      </c>
      <c r="M84" s="338">
        <v>4</v>
      </c>
      <c r="N84" s="339">
        <v>17</v>
      </c>
      <c r="O84" s="312">
        <f t="shared" si="41"/>
        <v>37</v>
      </c>
      <c r="P84" s="313">
        <f t="shared" si="42"/>
        <v>28</v>
      </c>
      <c r="Q84" s="313">
        <f t="shared" si="43"/>
        <v>17</v>
      </c>
      <c r="R84" s="313">
        <f t="shared" si="44"/>
        <v>11</v>
      </c>
      <c r="S84" s="313">
        <f t="shared" si="45"/>
        <v>8</v>
      </c>
      <c r="T84" s="313">
        <f t="shared" si="46"/>
        <v>1</v>
      </c>
      <c r="U84" s="308">
        <f t="shared" si="47"/>
        <v>17</v>
      </c>
      <c r="V84" s="316">
        <v>15</v>
      </c>
      <c r="W84" s="317">
        <v>2</v>
      </c>
      <c r="X84" s="316">
        <v>0</v>
      </c>
      <c r="Y84" s="317">
        <v>0</v>
      </c>
      <c r="Z84" s="314">
        <f t="shared" si="48"/>
        <v>11</v>
      </c>
      <c r="AA84" s="317">
        <v>2</v>
      </c>
      <c r="AB84" s="316">
        <v>7</v>
      </c>
      <c r="AC84" s="317">
        <v>1</v>
      </c>
      <c r="AD84" s="316">
        <v>1</v>
      </c>
      <c r="AE84" s="308">
        <f t="shared" si="49"/>
        <v>7</v>
      </c>
      <c r="AF84" s="316">
        <v>0</v>
      </c>
      <c r="AG84" s="317">
        <v>0</v>
      </c>
      <c r="AH84" s="316">
        <v>7</v>
      </c>
      <c r="AI84" s="317">
        <v>0</v>
      </c>
      <c r="AJ84" s="314">
        <f t="shared" si="50"/>
        <v>2</v>
      </c>
      <c r="AK84" s="317">
        <v>0</v>
      </c>
      <c r="AL84" s="316">
        <v>2</v>
      </c>
      <c r="AM84" s="317">
        <v>0</v>
      </c>
      <c r="AN84" s="318">
        <v>0</v>
      </c>
    </row>
    <row r="85" spans="1:40" ht="13.75" customHeight="1" x14ac:dyDescent="0.2">
      <c r="A85" s="36" t="s">
        <v>383</v>
      </c>
      <c r="B85" s="307">
        <f t="shared" si="36"/>
        <v>4</v>
      </c>
      <c r="C85" s="308">
        <f t="shared" si="37"/>
        <v>360</v>
      </c>
      <c r="D85" s="309">
        <f t="shared" si="38"/>
        <v>8</v>
      </c>
      <c r="E85" s="308">
        <f t="shared" si="39"/>
        <v>1</v>
      </c>
      <c r="F85" s="308">
        <f t="shared" si="40"/>
        <v>1</v>
      </c>
      <c r="G85" s="338">
        <v>1</v>
      </c>
      <c r="H85" s="339">
        <v>1</v>
      </c>
      <c r="I85" s="338">
        <v>0</v>
      </c>
      <c r="J85" s="339">
        <v>0</v>
      </c>
      <c r="K85" s="338">
        <v>2</v>
      </c>
      <c r="L85" s="339">
        <v>358</v>
      </c>
      <c r="M85" s="338">
        <v>1</v>
      </c>
      <c r="N85" s="339">
        <v>1</v>
      </c>
      <c r="O85" s="312">
        <f t="shared" si="41"/>
        <v>8</v>
      </c>
      <c r="P85" s="313">
        <f t="shared" si="42"/>
        <v>3</v>
      </c>
      <c r="Q85" s="313">
        <f t="shared" si="43"/>
        <v>2</v>
      </c>
      <c r="R85" s="313">
        <f t="shared" si="44"/>
        <v>1</v>
      </c>
      <c r="S85" s="313">
        <f t="shared" si="45"/>
        <v>5</v>
      </c>
      <c r="T85" s="313">
        <f t="shared" si="46"/>
        <v>0</v>
      </c>
      <c r="U85" s="308">
        <f t="shared" si="47"/>
        <v>2</v>
      </c>
      <c r="V85" s="316">
        <v>2</v>
      </c>
      <c r="W85" s="317">
        <v>0</v>
      </c>
      <c r="X85" s="316">
        <v>0</v>
      </c>
      <c r="Y85" s="317">
        <v>0</v>
      </c>
      <c r="Z85" s="314">
        <f t="shared" si="48"/>
        <v>0</v>
      </c>
      <c r="AA85" s="317">
        <v>0</v>
      </c>
      <c r="AB85" s="316">
        <v>0</v>
      </c>
      <c r="AC85" s="317">
        <v>0</v>
      </c>
      <c r="AD85" s="316">
        <v>0</v>
      </c>
      <c r="AE85" s="308">
        <f t="shared" si="49"/>
        <v>5</v>
      </c>
      <c r="AF85" s="316">
        <v>0</v>
      </c>
      <c r="AG85" s="317">
        <v>0</v>
      </c>
      <c r="AH85" s="316">
        <v>5</v>
      </c>
      <c r="AI85" s="317">
        <v>0</v>
      </c>
      <c r="AJ85" s="314">
        <f t="shared" si="50"/>
        <v>1</v>
      </c>
      <c r="AK85" s="317">
        <v>0</v>
      </c>
      <c r="AL85" s="316">
        <v>1</v>
      </c>
      <c r="AM85" s="317">
        <v>0</v>
      </c>
      <c r="AN85" s="318">
        <v>0</v>
      </c>
    </row>
    <row r="86" spans="1:40" ht="13.75" customHeight="1" x14ac:dyDescent="0.2">
      <c r="A86" s="36" t="s">
        <v>167</v>
      </c>
      <c r="B86" s="307">
        <f t="shared" si="36"/>
        <v>9</v>
      </c>
      <c r="C86" s="308">
        <f t="shared" si="37"/>
        <v>46</v>
      </c>
      <c r="D86" s="309">
        <f t="shared" si="38"/>
        <v>14</v>
      </c>
      <c r="E86" s="308">
        <f t="shared" si="39"/>
        <v>7</v>
      </c>
      <c r="F86" s="308">
        <f t="shared" si="40"/>
        <v>38</v>
      </c>
      <c r="G86" s="338">
        <v>3</v>
      </c>
      <c r="H86" s="339">
        <v>25</v>
      </c>
      <c r="I86" s="338">
        <v>4</v>
      </c>
      <c r="J86" s="339">
        <v>13</v>
      </c>
      <c r="K86" s="338">
        <v>0</v>
      </c>
      <c r="L86" s="339">
        <v>0</v>
      </c>
      <c r="M86" s="338">
        <v>2</v>
      </c>
      <c r="N86" s="339">
        <v>8</v>
      </c>
      <c r="O86" s="312">
        <f t="shared" si="41"/>
        <v>14</v>
      </c>
      <c r="P86" s="313">
        <f t="shared" si="42"/>
        <v>12</v>
      </c>
      <c r="Q86" s="313">
        <f t="shared" si="43"/>
        <v>10</v>
      </c>
      <c r="R86" s="313">
        <f t="shared" si="44"/>
        <v>2</v>
      </c>
      <c r="S86" s="313">
        <f t="shared" si="45"/>
        <v>1</v>
      </c>
      <c r="T86" s="313">
        <f t="shared" si="46"/>
        <v>1</v>
      </c>
      <c r="U86" s="308">
        <f t="shared" si="47"/>
        <v>10</v>
      </c>
      <c r="V86" s="316">
        <v>10</v>
      </c>
      <c r="W86" s="317">
        <v>0</v>
      </c>
      <c r="X86" s="316">
        <v>0</v>
      </c>
      <c r="Y86" s="317">
        <v>0</v>
      </c>
      <c r="Z86" s="314">
        <f t="shared" si="48"/>
        <v>3</v>
      </c>
      <c r="AA86" s="317">
        <v>0</v>
      </c>
      <c r="AB86" s="316">
        <v>2</v>
      </c>
      <c r="AC86" s="317">
        <v>1</v>
      </c>
      <c r="AD86" s="316">
        <v>0</v>
      </c>
      <c r="AE86" s="308">
        <f t="shared" si="49"/>
        <v>0</v>
      </c>
      <c r="AF86" s="316">
        <v>0</v>
      </c>
      <c r="AG86" s="317">
        <v>0</v>
      </c>
      <c r="AH86" s="316">
        <v>0</v>
      </c>
      <c r="AI86" s="317">
        <v>0</v>
      </c>
      <c r="AJ86" s="314">
        <f t="shared" si="50"/>
        <v>1</v>
      </c>
      <c r="AK86" s="317">
        <v>0</v>
      </c>
      <c r="AL86" s="316">
        <v>0</v>
      </c>
      <c r="AM86" s="317">
        <v>0</v>
      </c>
      <c r="AN86" s="318">
        <v>1</v>
      </c>
    </row>
    <row r="87" spans="1:40" ht="13.75" customHeight="1" x14ac:dyDescent="0.2">
      <c r="A87" s="16" t="s">
        <v>168</v>
      </c>
      <c r="B87" s="307">
        <f t="shared" si="36"/>
        <v>5</v>
      </c>
      <c r="C87" s="308">
        <f t="shared" si="37"/>
        <v>14</v>
      </c>
      <c r="D87" s="309">
        <f t="shared" si="38"/>
        <v>16</v>
      </c>
      <c r="E87" s="321">
        <f t="shared" si="39"/>
        <v>5</v>
      </c>
      <c r="F87" s="321">
        <f t="shared" si="40"/>
        <v>14</v>
      </c>
      <c r="G87" s="342">
        <v>4</v>
      </c>
      <c r="H87" s="343">
        <v>13</v>
      </c>
      <c r="I87" s="342">
        <v>1</v>
      </c>
      <c r="J87" s="343">
        <v>1</v>
      </c>
      <c r="K87" s="342">
        <v>0</v>
      </c>
      <c r="L87" s="343">
        <v>0</v>
      </c>
      <c r="M87" s="342">
        <v>0</v>
      </c>
      <c r="N87" s="343">
        <v>0</v>
      </c>
      <c r="O87" s="325">
        <f t="shared" si="41"/>
        <v>16</v>
      </c>
      <c r="P87" s="313">
        <f t="shared" si="42"/>
        <v>16</v>
      </c>
      <c r="Q87" s="326">
        <f t="shared" si="43"/>
        <v>15</v>
      </c>
      <c r="R87" s="326">
        <f t="shared" si="44"/>
        <v>1</v>
      </c>
      <c r="S87" s="326">
        <f t="shared" si="45"/>
        <v>0</v>
      </c>
      <c r="T87" s="326">
        <f t="shared" si="46"/>
        <v>0</v>
      </c>
      <c r="U87" s="321">
        <f t="shared" si="47"/>
        <v>15</v>
      </c>
      <c r="V87" s="329">
        <v>15</v>
      </c>
      <c r="W87" s="330">
        <v>0</v>
      </c>
      <c r="X87" s="329">
        <v>0</v>
      </c>
      <c r="Y87" s="330">
        <v>0</v>
      </c>
      <c r="Z87" s="328">
        <f t="shared" si="48"/>
        <v>1</v>
      </c>
      <c r="AA87" s="330">
        <v>0</v>
      </c>
      <c r="AB87" s="329">
        <v>1</v>
      </c>
      <c r="AC87" s="330">
        <v>0</v>
      </c>
      <c r="AD87" s="329">
        <v>0</v>
      </c>
      <c r="AE87" s="321">
        <f t="shared" si="49"/>
        <v>0</v>
      </c>
      <c r="AF87" s="329">
        <v>0</v>
      </c>
      <c r="AG87" s="330">
        <v>0</v>
      </c>
      <c r="AH87" s="329">
        <v>0</v>
      </c>
      <c r="AI87" s="330">
        <v>0</v>
      </c>
      <c r="AJ87" s="328">
        <f t="shared" si="50"/>
        <v>0</v>
      </c>
      <c r="AK87" s="330">
        <v>0</v>
      </c>
      <c r="AL87" s="329">
        <v>0</v>
      </c>
      <c r="AM87" s="330">
        <v>0</v>
      </c>
      <c r="AN87" s="344">
        <v>0</v>
      </c>
    </row>
    <row r="88" spans="1:40" s="306" customFormat="1" ht="13.75" customHeight="1" x14ac:dyDescent="0.2">
      <c r="A88" s="27" t="s">
        <v>384</v>
      </c>
      <c r="B88" s="290">
        <f t="shared" si="36"/>
        <v>236</v>
      </c>
      <c r="C88" s="300">
        <f t="shared" si="37"/>
        <v>339735</v>
      </c>
      <c r="D88" s="301">
        <f t="shared" si="38"/>
        <v>1116</v>
      </c>
      <c r="E88" s="300">
        <f t="shared" si="39"/>
        <v>181</v>
      </c>
      <c r="F88" s="300">
        <f t="shared" si="40"/>
        <v>112106</v>
      </c>
      <c r="G88" s="302">
        <f t="shared" ref="G88:N88" si="51">SUM(G89:G109)</f>
        <v>85</v>
      </c>
      <c r="H88" s="303">
        <f t="shared" si="51"/>
        <v>30874</v>
      </c>
      <c r="I88" s="302">
        <f t="shared" si="51"/>
        <v>96</v>
      </c>
      <c r="J88" s="303">
        <f t="shared" si="51"/>
        <v>81232</v>
      </c>
      <c r="K88" s="302">
        <f t="shared" si="51"/>
        <v>34</v>
      </c>
      <c r="L88" s="303">
        <f t="shared" si="51"/>
        <v>227372</v>
      </c>
      <c r="M88" s="302">
        <f t="shared" si="51"/>
        <v>21</v>
      </c>
      <c r="N88" s="303">
        <f t="shared" si="51"/>
        <v>257</v>
      </c>
      <c r="O88" s="303">
        <f t="shared" si="41"/>
        <v>1116</v>
      </c>
      <c r="P88" s="304">
        <f t="shared" si="42"/>
        <v>507</v>
      </c>
      <c r="Q88" s="313">
        <f t="shared" si="43"/>
        <v>219</v>
      </c>
      <c r="R88" s="313">
        <f t="shared" si="44"/>
        <v>288</v>
      </c>
      <c r="S88" s="313">
        <f t="shared" si="45"/>
        <v>599</v>
      </c>
      <c r="T88" s="313">
        <f t="shared" si="46"/>
        <v>10</v>
      </c>
      <c r="U88" s="300">
        <f t="shared" si="47"/>
        <v>211</v>
      </c>
      <c r="V88" s="304">
        <f>SUM(V89:V109)</f>
        <v>160</v>
      </c>
      <c r="W88" s="300">
        <f>SUM(W89:W109)</f>
        <v>27</v>
      </c>
      <c r="X88" s="304">
        <f>SUM(X89:X109)</f>
        <v>20</v>
      </c>
      <c r="Y88" s="300">
        <f>SUM(Y89:Y109)</f>
        <v>4</v>
      </c>
      <c r="Z88" s="304">
        <f t="shared" si="48"/>
        <v>319</v>
      </c>
      <c r="AA88" s="300">
        <f>SUM(AA89:AA109)</f>
        <v>34</v>
      </c>
      <c r="AB88" s="304">
        <f>SUM(AB89:AB109)</f>
        <v>225</v>
      </c>
      <c r="AC88" s="300">
        <f>SUM(AC89:AC109)</f>
        <v>57</v>
      </c>
      <c r="AD88" s="304">
        <f>SUM(AD89:AD109)</f>
        <v>3</v>
      </c>
      <c r="AE88" s="300">
        <f t="shared" si="49"/>
        <v>532</v>
      </c>
      <c r="AF88" s="304">
        <f>SUM(AF89:AF109)</f>
        <v>7</v>
      </c>
      <c r="AG88" s="300">
        <f>SUM(AG89:AG109)</f>
        <v>5</v>
      </c>
      <c r="AH88" s="304">
        <f>SUM(AH89:AH109)</f>
        <v>520</v>
      </c>
      <c r="AI88" s="300">
        <f>SUM(AI89:AI109)</f>
        <v>0</v>
      </c>
      <c r="AJ88" s="304">
        <f t="shared" si="50"/>
        <v>54</v>
      </c>
      <c r="AK88" s="300">
        <f>SUM(AK89:AK109)</f>
        <v>18</v>
      </c>
      <c r="AL88" s="304">
        <f>SUM(AL89:AL109)</f>
        <v>31</v>
      </c>
      <c r="AM88" s="300">
        <f>SUM(AM89:AM109)</f>
        <v>2</v>
      </c>
      <c r="AN88" s="305">
        <f>SUM(AN89:AN109)</f>
        <v>3</v>
      </c>
    </row>
    <row r="89" spans="1:40" ht="13.75" customHeight="1" x14ac:dyDescent="0.2">
      <c r="A89" s="35" t="s">
        <v>365</v>
      </c>
      <c r="B89" s="307">
        <f t="shared" si="36"/>
        <v>0</v>
      </c>
      <c r="C89" s="308">
        <f t="shared" si="37"/>
        <v>0</v>
      </c>
      <c r="D89" s="309">
        <f t="shared" si="38"/>
        <v>0</v>
      </c>
      <c r="E89" s="308">
        <f t="shared" si="39"/>
        <v>0</v>
      </c>
      <c r="F89" s="308">
        <f t="shared" si="40"/>
        <v>0</v>
      </c>
      <c r="G89" s="338">
        <v>0</v>
      </c>
      <c r="H89" s="339">
        <v>0</v>
      </c>
      <c r="I89" s="338">
        <v>0</v>
      </c>
      <c r="J89" s="339">
        <v>0</v>
      </c>
      <c r="K89" s="338">
        <v>0</v>
      </c>
      <c r="L89" s="339">
        <v>0</v>
      </c>
      <c r="M89" s="338">
        <v>0</v>
      </c>
      <c r="N89" s="339">
        <v>0</v>
      </c>
      <c r="O89" s="312">
        <f t="shared" si="41"/>
        <v>0</v>
      </c>
      <c r="P89" s="313">
        <f t="shared" si="42"/>
        <v>0</v>
      </c>
      <c r="Q89" s="313">
        <f t="shared" si="43"/>
        <v>0</v>
      </c>
      <c r="R89" s="313">
        <f t="shared" si="44"/>
        <v>0</v>
      </c>
      <c r="S89" s="313">
        <f t="shared" si="45"/>
        <v>0</v>
      </c>
      <c r="T89" s="313">
        <f t="shared" si="46"/>
        <v>0</v>
      </c>
      <c r="U89" s="308">
        <f t="shared" si="47"/>
        <v>0</v>
      </c>
      <c r="V89" s="316">
        <v>0</v>
      </c>
      <c r="W89" s="317">
        <v>0</v>
      </c>
      <c r="X89" s="316">
        <v>0</v>
      </c>
      <c r="Y89" s="317">
        <v>0</v>
      </c>
      <c r="Z89" s="314">
        <f t="shared" si="48"/>
        <v>0</v>
      </c>
      <c r="AA89" s="317">
        <v>0</v>
      </c>
      <c r="AB89" s="316">
        <v>0</v>
      </c>
      <c r="AC89" s="317">
        <v>0</v>
      </c>
      <c r="AD89" s="316">
        <v>0</v>
      </c>
      <c r="AE89" s="308">
        <f t="shared" si="49"/>
        <v>0</v>
      </c>
      <c r="AF89" s="316">
        <v>0</v>
      </c>
      <c r="AG89" s="317">
        <v>0</v>
      </c>
      <c r="AH89" s="316">
        <v>0</v>
      </c>
      <c r="AI89" s="317">
        <v>0</v>
      </c>
      <c r="AJ89" s="314">
        <f t="shared" si="50"/>
        <v>0</v>
      </c>
      <c r="AK89" s="317">
        <v>0</v>
      </c>
      <c r="AL89" s="316">
        <v>0</v>
      </c>
      <c r="AM89" s="317">
        <v>0</v>
      </c>
      <c r="AN89" s="318">
        <v>0</v>
      </c>
    </row>
    <row r="90" spans="1:40" ht="13.75" customHeight="1" x14ac:dyDescent="0.2">
      <c r="A90" s="43" t="s">
        <v>277</v>
      </c>
      <c r="B90" s="307">
        <f t="shared" si="36"/>
        <v>25</v>
      </c>
      <c r="C90" s="308">
        <f t="shared" si="37"/>
        <v>358</v>
      </c>
      <c r="D90" s="309">
        <f t="shared" si="38"/>
        <v>63</v>
      </c>
      <c r="E90" s="308">
        <f t="shared" si="39"/>
        <v>22</v>
      </c>
      <c r="F90" s="308">
        <f t="shared" si="40"/>
        <v>337</v>
      </c>
      <c r="G90" s="338">
        <v>5</v>
      </c>
      <c r="H90" s="339">
        <v>8</v>
      </c>
      <c r="I90" s="338">
        <v>17</v>
      </c>
      <c r="J90" s="339">
        <v>329</v>
      </c>
      <c r="K90" s="338">
        <v>1</v>
      </c>
      <c r="L90" s="339">
        <v>19</v>
      </c>
      <c r="M90" s="338">
        <v>2</v>
      </c>
      <c r="N90" s="339">
        <v>2</v>
      </c>
      <c r="O90" s="312">
        <f t="shared" si="41"/>
        <v>63</v>
      </c>
      <c r="P90" s="313">
        <f t="shared" si="42"/>
        <v>52</v>
      </c>
      <c r="Q90" s="313">
        <f t="shared" si="43"/>
        <v>20</v>
      </c>
      <c r="R90" s="313">
        <f t="shared" si="44"/>
        <v>32</v>
      </c>
      <c r="S90" s="313">
        <f t="shared" si="45"/>
        <v>11</v>
      </c>
      <c r="T90" s="313">
        <f t="shared" si="46"/>
        <v>0</v>
      </c>
      <c r="U90" s="308">
        <f t="shared" si="47"/>
        <v>11</v>
      </c>
      <c r="V90" s="316">
        <v>11</v>
      </c>
      <c r="W90" s="317">
        <v>0</v>
      </c>
      <c r="X90" s="316">
        <v>0</v>
      </c>
      <c r="Y90" s="317">
        <v>0</v>
      </c>
      <c r="Z90" s="314">
        <f t="shared" si="48"/>
        <v>52</v>
      </c>
      <c r="AA90" s="317">
        <v>9</v>
      </c>
      <c r="AB90" s="316">
        <v>32</v>
      </c>
      <c r="AC90" s="317">
        <v>11</v>
      </c>
      <c r="AD90" s="316">
        <v>0</v>
      </c>
      <c r="AE90" s="308">
        <f t="shared" si="49"/>
        <v>0</v>
      </c>
      <c r="AF90" s="316">
        <v>0</v>
      </c>
      <c r="AG90" s="317">
        <v>0</v>
      </c>
      <c r="AH90" s="316">
        <v>0</v>
      </c>
      <c r="AI90" s="317">
        <v>0</v>
      </c>
      <c r="AJ90" s="314">
        <f t="shared" si="50"/>
        <v>0</v>
      </c>
      <c r="AK90" s="317">
        <v>0</v>
      </c>
      <c r="AL90" s="316">
        <v>0</v>
      </c>
      <c r="AM90" s="317">
        <v>0</v>
      </c>
      <c r="AN90" s="318">
        <v>0</v>
      </c>
    </row>
    <row r="91" spans="1:40" ht="13.75" customHeight="1" x14ac:dyDescent="0.2">
      <c r="A91" s="36" t="s">
        <v>276</v>
      </c>
      <c r="B91" s="307">
        <f t="shared" si="36"/>
        <v>7</v>
      </c>
      <c r="C91" s="308">
        <f t="shared" si="37"/>
        <v>34</v>
      </c>
      <c r="D91" s="309">
        <f t="shared" si="38"/>
        <v>21</v>
      </c>
      <c r="E91" s="308">
        <f t="shared" si="39"/>
        <v>7</v>
      </c>
      <c r="F91" s="308">
        <f t="shared" si="40"/>
        <v>34</v>
      </c>
      <c r="G91" s="338">
        <v>4</v>
      </c>
      <c r="H91" s="339">
        <v>15</v>
      </c>
      <c r="I91" s="338">
        <v>3</v>
      </c>
      <c r="J91" s="339">
        <v>19</v>
      </c>
      <c r="K91" s="338">
        <v>0</v>
      </c>
      <c r="L91" s="339">
        <v>0</v>
      </c>
      <c r="M91" s="338">
        <v>0</v>
      </c>
      <c r="N91" s="339">
        <v>0</v>
      </c>
      <c r="O91" s="312">
        <f t="shared" si="41"/>
        <v>21</v>
      </c>
      <c r="P91" s="313">
        <f t="shared" si="42"/>
        <v>14</v>
      </c>
      <c r="Q91" s="313">
        <f t="shared" si="43"/>
        <v>14</v>
      </c>
      <c r="R91" s="313">
        <f t="shared" si="44"/>
        <v>0</v>
      </c>
      <c r="S91" s="313">
        <f t="shared" si="45"/>
        <v>7</v>
      </c>
      <c r="T91" s="313">
        <f t="shared" si="46"/>
        <v>0</v>
      </c>
      <c r="U91" s="308">
        <f t="shared" si="47"/>
        <v>14</v>
      </c>
      <c r="V91" s="316">
        <v>14</v>
      </c>
      <c r="W91" s="317">
        <v>0</v>
      </c>
      <c r="X91" s="316">
        <v>0</v>
      </c>
      <c r="Y91" s="317">
        <v>0</v>
      </c>
      <c r="Z91" s="314">
        <f t="shared" si="48"/>
        <v>7</v>
      </c>
      <c r="AA91" s="317">
        <v>0</v>
      </c>
      <c r="AB91" s="316">
        <v>0</v>
      </c>
      <c r="AC91" s="317">
        <v>7</v>
      </c>
      <c r="AD91" s="316">
        <v>0</v>
      </c>
      <c r="AE91" s="308">
        <f t="shared" si="49"/>
        <v>0</v>
      </c>
      <c r="AF91" s="316">
        <v>0</v>
      </c>
      <c r="AG91" s="317">
        <v>0</v>
      </c>
      <c r="AH91" s="316">
        <v>0</v>
      </c>
      <c r="AI91" s="317">
        <v>0</v>
      </c>
      <c r="AJ91" s="314">
        <f t="shared" si="50"/>
        <v>0</v>
      </c>
      <c r="AK91" s="317">
        <v>0</v>
      </c>
      <c r="AL91" s="316">
        <v>0</v>
      </c>
      <c r="AM91" s="317">
        <v>0</v>
      </c>
      <c r="AN91" s="318">
        <v>0</v>
      </c>
    </row>
    <row r="92" spans="1:40" ht="13.75" customHeight="1" x14ac:dyDescent="0.2">
      <c r="A92" s="36" t="s">
        <v>275</v>
      </c>
      <c r="B92" s="307">
        <f t="shared" si="36"/>
        <v>12</v>
      </c>
      <c r="C92" s="308">
        <f t="shared" si="37"/>
        <v>218</v>
      </c>
      <c r="D92" s="309">
        <f t="shared" si="38"/>
        <v>24</v>
      </c>
      <c r="E92" s="308">
        <f t="shared" si="39"/>
        <v>11</v>
      </c>
      <c r="F92" s="308">
        <f t="shared" si="40"/>
        <v>217</v>
      </c>
      <c r="G92" s="338">
        <v>8</v>
      </c>
      <c r="H92" s="339">
        <v>211</v>
      </c>
      <c r="I92" s="338">
        <v>3</v>
      </c>
      <c r="J92" s="339">
        <v>6</v>
      </c>
      <c r="K92" s="338">
        <v>1</v>
      </c>
      <c r="L92" s="339">
        <v>1</v>
      </c>
      <c r="M92" s="338">
        <v>0</v>
      </c>
      <c r="N92" s="339">
        <v>0</v>
      </c>
      <c r="O92" s="312">
        <f t="shared" si="41"/>
        <v>24</v>
      </c>
      <c r="P92" s="313">
        <f t="shared" si="42"/>
        <v>22</v>
      </c>
      <c r="Q92" s="313">
        <f t="shared" si="43"/>
        <v>20</v>
      </c>
      <c r="R92" s="313">
        <f t="shared" si="44"/>
        <v>2</v>
      </c>
      <c r="S92" s="313">
        <f t="shared" si="45"/>
        <v>1</v>
      </c>
      <c r="T92" s="313">
        <f t="shared" si="46"/>
        <v>1</v>
      </c>
      <c r="U92" s="308">
        <f t="shared" si="47"/>
        <v>21</v>
      </c>
      <c r="V92" s="316">
        <v>20</v>
      </c>
      <c r="W92" s="317">
        <v>0</v>
      </c>
      <c r="X92" s="316">
        <v>0</v>
      </c>
      <c r="Y92" s="317">
        <v>1</v>
      </c>
      <c r="Z92" s="314">
        <f t="shared" si="48"/>
        <v>2</v>
      </c>
      <c r="AA92" s="317">
        <v>0</v>
      </c>
      <c r="AB92" s="316">
        <v>2</v>
      </c>
      <c r="AC92" s="317">
        <v>0</v>
      </c>
      <c r="AD92" s="316">
        <v>0</v>
      </c>
      <c r="AE92" s="308">
        <f t="shared" si="49"/>
        <v>1</v>
      </c>
      <c r="AF92" s="316">
        <v>0</v>
      </c>
      <c r="AG92" s="317">
        <v>0</v>
      </c>
      <c r="AH92" s="316">
        <v>1</v>
      </c>
      <c r="AI92" s="317">
        <v>0</v>
      </c>
      <c r="AJ92" s="314">
        <f t="shared" si="50"/>
        <v>0</v>
      </c>
      <c r="AK92" s="317">
        <v>0</v>
      </c>
      <c r="AL92" s="316">
        <v>0</v>
      </c>
      <c r="AM92" s="317">
        <v>0</v>
      </c>
      <c r="AN92" s="318">
        <v>0</v>
      </c>
    </row>
    <row r="93" spans="1:40" ht="13.75" customHeight="1" x14ac:dyDescent="0.2">
      <c r="A93" s="43" t="s">
        <v>279</v>
      </c>
      <c r="B93" s="307">
        <f t="shared" si="36"/>
        <v>21</v>
      </c>
      <c r="C93" s="308">
        <f t="shared" si="37"/>
        <v>34622</v>
      </c>
      <c r="D93" s="309">
        <f t="shared" si="38"/>
        <v>100</v>
      </c>
      <c r="E93" s="308">
        <f t="shared" si="39"/>
        <v>12</v>
      </c>
      <c r="F93" s="308">
        <f t="shared" si="40"/>
        <v>29526</v>
      </c>
      <c r="G93" s="338">
        <v>8</v>
      </c>
      <c r="H93" s="339">
        <v>29500</v>
      </c>
      <c r="I93" s="338">
        <v>4</v>
      </c>
      <c r="J93" s="339">
        <v>26</v>
      </c>
      <c r="K93" s="338">
        <v>6</v>
      </c>
      <c r="L93" s="339">
        <v>4943</v>
      </c>
      <c r="M93" s="338">
        <v>3</v>
      </c>
      <c r="N93" s="339">
        <v>153</v>
      </c>
      <c r="O93" s="312">
        <f t="shared" si="41"/>
        <v>100</v>
      </c>
      <c r="P93" s="313">
        <f t="shared" si="42"/>
        <v>69</v>
      </c>
      <c r="Q93" s="313">
        <f t="shared" si="43"/>
        <v>34</v>
      </c>
      <c r="R93" s="313">
        <f t="shared" si="44"/>
        <v>35</v>
      </c>
      <c r="S93" s="313">
        <f t="shared" si="45"/>
        <v>31</v>
      </c>
      <c r="T93" s="313">
        <f t="shared" si="46"/>
        <v>0</v>
      </c>
      <c r="U93" s="308">
        <f t="shared" si="47"/>
        <v>44</v>
      </c>
      <c r="V93" s="316">
        <v>18</v>
      </c>
      <c r="W93" s="317">
        <v>25</v>
      </c>
      <c r="X93" s="316">
        <v>1</v>
      </c>
      <c r="Y93" s="317">
        <v>0</v>
      </c>
      <c r="Z93" s="314">
        <f t="shared" si="48"/>
        <v>6</v>
      </c>
      <c r="AA93" s="317">
        <v>0</v>
      </c>
      <c r="AB93" s="316">
        <v>3</v>
      </c>
      <c r="AC93" s="317">
        <v>3</v>
      </c>
      <c r="AD93" s="316">
        <v>0</v>
      </c>
      <c r="AE93" s="308">
        <f t="shared" si="49"/>
        <v>29</v>
      </c>
      <c r="AF93" s="316">
        <v>2</v>
      </c>
      <c r="AG93" s="317">
        <v>0</v>
      </c>
      <c r="AH93" s="316">
        <v>27</v>
      </c>
      <c r="AI93" s="317">
        <v>0</v>
      </c>
      <c r="AJ93" s="314">
        <f t="shared" si="50"/>
        <v>21</v>
      </c>
      <c r="AK93" s="317">
        <v>14</v>
      </c>
      <c r="AL93" s="316">
        <v>7</v>
      </c>
      <c r="AM93" s="317">
        <v>0</v>
      </c>
      <c r="AN93" s="318">
        <v>0</v>
      </c>
    </row>
    <row r="94" spans="1:40" ht="13.75" customHeight="1" x14ac:dyDescent="0.2">
      <c r="A94" s="43" t="s">
        <v>385</v>
      </c>
      <c r="B94" s="307">
        <f t="shared" si="36"/>
        <v>19</v>
      </c>
      <c r="C94" s="308">
        <f t="shared" si="37"/>
        <v>351</v>
      </c>
      <c r="D94" s="309">
        <f t="shared" si="38"/>
        <v>41</v>
      </c>
      <c r="E94" s="308">
        <f t="shared" si="39"/>
        <v>17</v>
      </c>
      <c r="F94" s="308">
        <f t="shared" si="40"/>
        <v>343</v>
      </c>
      <c r="G94" s="338">
        <v>5</v>
      </c>
      <c r="H94" s="339">
        <v>5</v>
      </c>
      <c r="I94" s="338">
        <v>12</v>
      </c>
      <c r="J94" s="339">
        <v>338</v>
      </c>
      <c r="K94" s="338">
        <v>2</v>
      </c>
      <c r="L94" s="339">
        <v>8</v>
      </c>
      <c r="M94" s="338">
        <v>0</v>
      </c>
      <c r="N94" s="339">
        <v>0</v>
      </c>
      <c r="O94" s="312">
        <f t="shared" si="41"/>
        <v>41</v>
      </c>
      <c r="P94" s="313">
        <f t="shared" si="42"/>
        <v>37</v>
      </c>
      <c r="Q94" s="313">
        <f t="shared" si="43"/>
        <v>14</v>
      </c>
      <c r="R94" s="313">
        <f t="shared" si="44"/>
        <v>23</v>
      </c>
      <c r="S94" s="313">
        <f t="shared" si="45"/>
        <v>4</v>
      </c>
      <c r="T94" s="313">
        <f t="shared" si="46"/>
        <v>0</v>
      </c>
      <c r="U94" s="308">
        <f t="shared" si="47"/>
        <v>10</v>
      </c>
      <c r="V94" s="316">
        <v>9</v>
      </c>
      <c r="W94" s="317">
        <v>0</v>
      </c>
      <c r="X94" s="316">
        <v>1</v>
      </c>
      <c r="Y94" s="317">
        <v>0</v>
      </c>
      <c r="Z94" s="314">
        <f t="shared" si="48"/>
        <v>25</v>
      </c>
      <c r="AA94" s="317">
        <v>2</v>
      </c>
      <c r="AB94" s="316">
        <v>23</v>
      </c>
      <c r="AC94" s="317">
        <v>0</v>
      </c>
      <c r="AD94" s="316">
        <v>0</v>
      </c>
      <c r="AE94" s="308">
        <f t="shared" si="49"/>
        <v>6</v>
      </c>
      <c r="AF94" s="316">
        <v>3</v>
      </c>
      <c r="AG94" s="317">
        <v>0</v>
      </c>
      <c r="AH94" s="316">
        <v>3</v>
      </c>
      <c r="AI94" s="317">
        <v>0</v>
      </c>
      <c r="AJ94" s="314">
        <f t="shared" si="50"/>
        <v>0</v>
      </c>
      <c r="AK94" s="317">
        <v>0</v>
      </c>
      <c r="AL94" s="316">
        <v>0</v>
      </c>
      <c r="AM94" s="317">
        <v>0</v>
      </c>
      <c r="AN94" s="318">
        <v>0</v>
      </c>
    </row>
    <row r="95" spans="1:40" ht="13.75" customHeight="1" x14ac:dyDescent="0.2">
      <c r="A95" s="43" t="s">
        <v>273</v>
      </c>
      <c r="B95" s="307">
        <f t="shared" si="36"/>
        <v>26</v>
      </c>
      <c r="C95" s="308">
        <f t="shared" si="37"/>
        <v>1525</v>
      </c>
      <c r="D95" s="309">
        <f t="shared" si="38"/>
        <v>54</v>
      </c>
      <c r="E95" s="308">
        <f t="shared" si="39"/>
        <v>16</v>
      </c>
      <c r="F95" s="308">
        <f t="shared" si="40"/>
        <v>1282</v>
      </c>
      <c r="G95" s="338">
        <v>11</v>
      </c>
      <c r="H95" s="339">
        <v>37</v>
      </c>
      <c r="I95" s="338">
        <v>5</v>
      </c>
      <c r="J95" s="339">
        <v>1245</v>
      </c>
      <c r="K95" s="338">
        <v>8</v>
      </c>
      <c r="L95" s="339">
        <v>223</v>
      </c>
      <c r="M95" s="338">
        <v>2</v>
      </c>
      <c r="N95" s="339">
        <v>20</v>
      </c>
      <c r="O95" s="312">
        <f t="shared" si="41"/>
        <v>54</v>
      </c>
      <c r="P95" s="313">
        <f t="shared" si="42"/>
        <v>39</v>
      </c>
      <c r="Q95" s="313">
        <f t="shared" si="43"/>
        <v>20</v>
      </c>
      <c r="R95" s="313">
        <f t="shared" si="44"/>
        <v>19</v>
      </c>
      <c r="S95" s="313">
        <f t="shared" si="45"/>
        <v>13</v>
      </c>
      <c r="T95" s="313">
        <f t="shared" si="46"/>
        <v>2</v>
      </c>
      <c r="U95" s="308">
        <f t="shared" si="47"/>
        <v>21</v>
      </c>
      <c r="V95" s="316">
        <v>18</v>
      </c>
      <c r="W95" s="317">
        <v>0</v>
      </c>
      <c r="X95" s="316">
        <v>1</v>
      </c>
      <c r="Y95" s="317">
        <v>2</v>
      </c>
      <c r="Z95" s="314">
        <f t="shared" si="48"/>
        <v>19</v>
      </c>
      <c r="AA95" s="317">
        <v>0</v>
      </c>
      <c r="AB95" s="316">
        <v>19</v>
      </c>
      <c r="AC95" s="317">
        <v>0</v>
      </c>
      <c r="AD95" s="316">
        <v>0</v>
      </c>
      <c r="AE95" s="308">
        <f t="shared" si="49"/>
        <v>12</v>
      </c>
      <c r="AF95" s="316">
        <v>0</v>
      </c>
      <c r="AG95" s="317">
        <v>0</v>
      </c>
      <c r="AH95" s="316">
        <v>12</v>
      </c>
      <c r="AI95" s="317">
        <v>0</v>
      </c>
      <c r="AJ95" s="314">
        <f t="shared" si="50"/>
        <v>2</v>
      </c>
      <c r="AK95" s="317">
        <v>2</v>
      </c>
      <c r="AL95" s="316">
        <v>0</v>
      </c>
      <c r="AM95" s="317">
        <v>0</v>
      </c>
      <c r="AN95" s="318">
        <v>0</v>
      </c>
    </row>
    <row r="96" spans="1:40" ht="13.75" customHeight="1" x14ac:dyDescent="0.2">
      <c r="A96" s="36" t="s">
        <v>272</v>
      </c>
      <c r="B96" s="307">
        <f t="shared" si="36"/>
        <v>4</v>
      </c>
      <c r="C96" s="308">
        <f t="shared" si="37"/>
        <v>4527</v>
      </c>
      <c r="D96" s="309">
        <f t="shared" si="38"/>
        <v>51</v>
      </c>
      <c r="E96" s="308">
        <f t="shared" si="39"/>
        <v>3</v>
      </c>
      <c r="F96" s="308">
        <f t="shared" si="40"/>
        <v>4508</v>
      </c>
      <c r="G96" s="338">
        <v>0</v>
      </c>
      <c r="H96" s="339">
        <v>0</v>
      </c>
      <c r="I96" s="338">
        <v>3</v>
      </c>
      <c r="J96" s="339">
        <v>4508</v>
      </c>
      <c r="K96" s="338">
        <v>1</v>
      </c>
      <c r="L96" s="339">
        <v>19</v>
      </c>
      <c r="M96" s="338">
        <v>0</v>
      </c>
      <c r="N96" s="339">
        <v>0</v>
      </c>
      <c r="O96" s="312">
        <f t="shared" si="41"/>
        <v>51</v>
      </c>
      <c r="P96" s="313">
        <f t="shared" si="42"/>
        <v>17</v>
      </c>
      <c r="Q96" s="313">
        <f t="shared" si="43"/>
        <v>1</v>
      </c>
      <c r="R96" s="313">
        <f t="shared" si="44"/>
        <v>16</v>
      </c>
      <c r="S96" s="313">
        <f t="shared" si="45"/>
        <v>34</v>
      </c>
      <c r="T96" s="313">
        <f t="shared" si="46"/>
        <v>0</v>
      </c>
      <c r="U96" s="308">
        <f t="shared" si="47"/>
        <v>0</v>
      </c>
      <c r="V96" s="316">
        <v>0</v>
      </c>
      <c r="W96" s="317">
        <v>0</v>
      </c>
      <c r="X96" s="316">
        <v>0</v>
      </c>
      <c r="Y96" s="317">
        <v>0</v>
      </c>
      <c r="Z96" s="314">
        <f t="shared" si="48"/>
        <v>17</v>
      </c>
      <c r="AA96" s="317">
        <v>1</v>
      </c>
      <c r="AB96" s="316">
        <v>16</v>
      </c>
      <c r="AC96" s="317">
        <v>0</v>
      </c>
      <c r="AD96" s="316">
        <v>0</v>
      </c>
      <c r="AE96" s="308">
        <f t="shared" si="49"/>
        <v>34</v>
      </c>
      <c r="AF96" s="316">
        <v>0</v>
      </c>
      <c r="AG96" s="317">
        <v>0</v>
      </c>
      <c r="AH96" s="316">
        <v>34</v>
      </c>
      <c r="AI96" s="317">
        <v>0</v>
      </c>
      <c r="AJ96" s="314">
        <f t="shared" si="50"/>
        <v>0</v>
      </c>
      <c r="AK96" s="317">
        <v>0</v>
      </c>
      <c r="AL96" s="316">
        <v>0</v>
      </c>
      <c r="AM96" s="317">
        <v>0</v>
      </c>
      <c r="AN96" s="318">
        <v>0</v>
      </c>
    </row>
    <row r="97" spans="1:40" ht="13.75" customHeight="1" x14ac:dyDescent="0.2">
      <c r="A97" s="43" t="s">
        <v>169</v>
      </c>
      <c r="B97" s="307">
        <f t="shared" si="36"/>
        <v>19</v>
      </c>
      <c r="C97" s="308">
        <f t="shared" si="37"/>
        <v>19890</v>
      </c>
      <c r="D97" s="309">
        <f t="shared" si="38"/>
        <v>388</v>
      </c>
      <c r="E97" s="308">
        <f t="shared" si="39"/>
        <v>12</v>
      </c>
      <c r="F97" s="308">
        <f t="shared" si="40"/>
        <v>39</v>
      </c>
      <c r="G97" s="338">
        <v>5</v>
      </c>
      <c r="H97" s="339">
        <v>13</v>
      </c>
      <c r="I97" s="338">
        <v>7</v>
      </c>
      <c r="J97" s="339">
        <v>26</v>
      </c>
      <c r="K97" s="338">
        <v>4</v>
      </c>
      <c r="L97" s="339">
        <v>19842</v>
      </c>
      <c r="M97" s="338">
        <v>3</v>
      </c>
      <c r="N97" s="339">
        <v>9</v>
      </c>
      <c r="O97" s="312">
        <f t="shared" si="41"/>
        <v>388</v>
      </c>
      <c r="P97" s="313">
        <f t="shared" si="42"/>
        <v>32</v>
      </c>
      <c r="Q97" s="313">
        <f t="shared" si="43"/>
        <v>7</v>
      </c>
      <c r="R97" s="313">
        <f t="shared" si="44"/>
        <v>25</v>
      </c>
      <c r="S97" s="313">
        <f t="shared" si="45"/>
        <v>356</v>
      </c>
      <c r="T97" s="313">
        <f t="shared" si="46"/>
        <v>0</v>
      </c>
      <c r="U97" s="308">
        <f t="shared" si="47"/>
        <v>8</v>
      </c>
      <c r="V97" s="316">
        <v>7</v>
      </c>
      <c r="W97" s="317">
        <v>1</v>
      </c>
      <c r="X97" s="316">
        <v>0</v>
      </c>
      <c r="Y97" s="317">
        <v>0</v>
      </c>
      <c r="Z97" s="314">
        <f t="shared" si="48"/>
        <v>14</v>
      </c>
      <c r="AA97" s="317">
        <v>0</v>
      </c>
      <c r="AB97" s="316">
        <v>14</v>
      </c>
      <c r="AC97" s="317">
        <v>0</v>
      </c>
      <c r="AD97" s="316">
        <v>0</v>
      </c>
      <c r="AE97" s="308">
        <f t="shared" si="49"/>
        <v>361</v>
      </c>
      <c r="AF97" s="316">
        <v>0</v>
      </c>
      <c r="AG97" s="317">
        <v>5</v>
      </c>
      <c r="AH97" s="316">
        <v>356</v>
      </c>
      <c r="AI97" s="317">
        <v>0</v>
      </c>
      <c r="AJ97" s="314">
        <f t="shared" si="50"/>
        <v>5</v>
      </c>
      <c r="AK97" s="317">
        <v>0</v>
      </c>
      <c r="AL97" s="316">
        <v>5</v>
      </c>
      <c r="AM97" s="317">
        <v>0</v>
      </c>
      <c r="AN97" s="318">
        <v>0</v>
      </c>
    </row>
    <row r="98" spans="1:40" ht="13.75" customHeight="1" x14ac:dyDescent="0.2">
      <c r="A98" s="36" t="s">
        <v>386</v>
      </c>
      <c r="B98" s="307">
        <f t="shared" si="36"/>
        <v>6</v>
      </c>
      <c r="C98" s="308">
        <f t="shared" si="37"/>
        <v>123</v>
      </c>
      <c r="D98" s="309">
        <f t="shared" si="38"/>
        <v>21</v>
      </c>
      <c r="E98" s="308">
        <f t="shared" si="39"/>
        <v>4</v>
      </c>
      <c r="F98" s="308">
        <f t="shared" si="40"/>
        <v>5</v>
      </c>
      <c r="G98" s="338">
        <v>0</v>
      </c>
      <c r="H98" s="339">
        <v>0</v>
      </c>
      <c r="I98" s="338">
        <v>4</v>
      </c>
      <c r="J98" s="339">
        <v>5</v>
      </c>
      <c r="K98" s="338">
        <v>2</v>
      </c>
      <c r="L98" s="339">
        <v>118</v>
      </c>
      <c r="M98" s="338">
        <v>0</v>
      </c>
      <c r="N98" s="339">
        <v>0</v>
      </c>
      <c r="O98" s="312">
        <f t="shared" si="41"/>
        <v>21</v>
      </c>
      <c r="P98" s="313">
        <f t="shared" si="42"/>
        <v>10</v>
      </c>
      <c r="Q98" s="313">
        <f t="shared" si="43"/>
        <v>0</v>
      </c>
      <c r="R98" s="313">
        <f t="shared" si="44"/>
        <v>10</v>
      </c>
      <c r="S98" s="313">
        <f t="shared" si="45"/>
        <v>11</v>
      </c>
      <c r="T98" s="313">
        <f t="shared" si="46"/>
        <v>0</v>
      </c>
      <c r="U98" s="308">
        <f t="shared" si="47"/>
        <v>0</v>
      </c>
      <c r="V98" s="316">
        <v>0</v>
      </c>
      <c r="W98" s="317">
        <v>0</v>
      </c>
      <c r="X98" s="316">
        <v>0</v>
      </c>
      <c r="Y98" s="317">
        <v>0</v>
      </c>
      <c r="Z98" s="314">
        <f t="shared" si="48"/>
        <v>10</v>
      </c>
      <c r="AA98" s="317">
        <v>0</v>
      </c>
      <c r="AB98" s="316">
        <v>10</v>
      </c>
      <c r="AC98" s="317">
        <v>0</v>
      </c>
      <c r="AD98" s="316">
        <v>0</v>
      </c>
      <c r="AE98" s="308">
        <f t="shared" si="49"/>
        <v>11</v>
      </c>
      <c r="AF98" s="316">
        <v>0</v>
      </c>
      <c r="AG98" s="317">
        <v>0</v>
      </c>
      <c r="AH98" s="316">
        <v>11</v>
      </c>
      <c r="AI98" s="317">
        <v>0</v>
      </c>
      <c r="AJ98" s="314">
        <f t="shared" si="50"/>
        <v>0</v>
      </c>
      <c r="AK98" s="317">
        <v>0</v>
      </c>
      <c r="AL98" s="316">
        <v>0</v>
      </c>
      <c r="AM98" s="317">
        <v>0</v>
      </c>
      <c r="AN98" s="318">
        <v>0</v>
      </c>
    </row>
    <row r="99" spans="1:40" ht="13.75" customHeight="1" x14ac:dyDescent="0.2">
      <c r="A99" s="43" t="s">
        <v>271</v>
      </c>
      <c r="B99" s="307">
        <f t="shared" si="36"/>
        <v>14</v>
      </c>
      <c r="C99" s="308">
        <f t="shared" si="37"/>
        <v>2192</v>
      </c>
      <c r="D99" s="309">
        <f t="shared" si="38"/>
        <v>48</v>
      </c>
      <c r="E99" s="308">
        <f t="shared" si="39"/>
        <v>12</v>
      </c>
      <c r="F99" s="308">
        <f t="shared" si="40"/>
        <v>1674</v>
      </c>
      <c r="G99" s="338">
        <v>7</v>
      </c>
      <c r="H99" s="339">
        <v>511</v>
      </c>
      <c r="I99" s="338">
        <v>5</v>
      </c>
      <c r="J99" s="339">
        <v>1163</v>
      </c>
      <c r="K99" s="338">
        <v>1</v>
      </c>
      <c r="L99" s="339">
        <v>499</v>
      </c>
      <c r="M99" s="338">
        <v>1</v>
      </c>
      <c r="N99" s="339">
        <v>19</v>
      </c>
      <c r="O99" s="312">
        <f t="shared" si="41"/>
        <v>48</v>
      </c>
      <c r="P99" s="313">
        <f t="shared" si="42"/>
        <v>21</v>
      </c>
      <c r="Q99" s="313">
        <f t="shared" si="43"/>
        <v>13</v>
      </c>
      <c r="R99" s="313">
        <f t="shared" si="44"/>
        <v>8</v>
      </c>
      <c r="S99" s="313">
        <f t="shared" si="45"/>
        <v>26</v>
      </c>
      <c r="T99" s="313">
        <f t="shared" si="46"/>
        <v>1</v>
      </c>
      <c r="U99" s="308">
        <f t="shared" si="47"/>
        <v>15</v>
      </c>
      <c r="V99" s="316">
        <v>2</v>
      </c>
      <c r="W99" s="317">
        <v>1</v>
      </c>
      <c r="X99" s="316">
        <v>11</v>
      </c>
      <c r="Y99" s="317">
        <v>1</v>
      </c>
      <c r="Z99" s="314">
        <f t="shared" si="48"/>
        <v>25</v>
      </c>
      <c r="AA99" s="317">
        <v>9</v>
      </c>
      <c r="AB99" s="316">
        <v>7</v>
      </c>
      <c r="AC99" s="317">
        <v>9</v>
      </c>
      <c r="AD99" s="316">
        <v>0</v>
      </c>
      <c r="AE99" s="308">
        <f t="shared" si="49"/>
        <v>6</v>
      </c>
      <c r="AF99" s="316">
        <v>0</v>
      </c>
      <c r="AG99" s="317">
        <v>0</v>
      </c>
      <c r="AH99" s="316">
        <v>6</v>
      </c>
      <c r="AI99" s="317">
        <v>0</v>
      </c>
      <c r="AJ99" s="314">
        <f t="shared" si="50"/>
        <v>2</v>
      </c>
      <c r="AK99" s="317">
        <v>2</v>
      </c>
      <c r="AL99" s="316">
        <v>0</v>
      </c>
      <c r="AM99" s="317">
        <v>0</v>
      </c>
      <c r="AN99" s="318">
        <v>0</v>
      </c>
    </row>
    <row r="100" spans="1:40" ht="13.75" customHeight="1" x14ac:dyDescent="0.2">
      <c r="A100" s="36" t="s">
        <v>387</v>
      </c>
      <c r="B100" s="307">
        <f t="shared" si="36"/>
        <v>5</v>
      </c>
      <c r="C100" s="308">
        <f t="shared" si="37"/>
        <v>14</v>
      </c>
      <c r="D100" s="309">
        <f t="shared" si="38"/>
        <v>10</v>
      </c>
      <c r="E100" s="308">
        <f t="shared" si="39"/>
        <v>1</v>
      </c>
      <c r="F100" s="308">
        <f t="shared" si="40"/>
        <v>1</v>
      </c>
      <c r="G100" s="338">
        <v>0</v>
      </c>
      <c r="H100" s="339">
        <v>0</v>
      </c>
      <c r="I100" s="338">
        <v>1</v>
      </c>
      <c r="J100" s="339">
        <v>1</v>
      </c>
      <c r="K100" s="338">
        <v>0</v>
      </c>
      <c r="L100" s="339">
        <v>0</v>
      </c>
      <c r="M100" s="338">
        <v>4</v>
      </c>
      <c r="N100" s="339">
        <v>13</v>
      </c>
      <c r="O100" s="312">
        <f t="shared" si="41"/>
        <v>10</v>
      </c>
      <c r="P100" s="313">
        <f t="shared" si="42"/>
        <v>6</v>
      </c>
      <c r="Q100" s="313">
        <f t="shared" si="43"/>
        <v>0</v>
      </c>
      <c r="R100" s="313">
        <f t="shared" si="44"/>
        <v>6</v>
      </c>
      <c r="S100" s="313">
        <f t="shared" si="45"/>
        <v>1</v>
      </c>
      <c r="T100" s="313">
        <f t="shared" si="46"/>
        <v>3</v>
      </c>
      <c r="U100" s="308">
        <f t="shared" si="47"/>
        <v>0</v>
      </c>
      <c r="V100" s="316">
        <v>0</v>
      </c>
      <c r="W100" s="317">
        <v>0</v>
      </c>
      <c r="X100" s="316">
        <v>0</v>
      </c>
      <c r="Y100" s="317">
        <v>0</v>
      </c>
      <c r="Z100" s="314">
        <f t="shared" si="48"/>
        <v>4</v>
      </c>
      <c r="AA100" s="317">
        <v>0</v>
      </c>
      <c r="AB100" s="316">
        <v>4</v>
      </c>
      <c r="AC100" s="317">
        <v>0</v>
      </c>
      <c r="AD100" s="316">
        <v>0</v>
      </c>
      <c r="AE100" s="308">
        <f t="shared" si="49"/>
        <v>0</v>
      </c>
      <c r="AF100" s="316">
        <v>0</v>
      </c>
      <c r="AG100" s="317">
        <v>0</v>
      </c>
      <c r="AH100" s="316">
        <v>0</v>
      </c>
      <c r="AI100" s="317">
        <v>0</v>
      </c>
      <c r="AJ100" s="314">
        <f t="shared" si="50"/>
        <v>6</v>
      </c>
      <c r="AK100" s="317">
        <v>0</v>
      </c>
      <c r="AL100" s="316">
        <v>2</v>
      </c>
      <c r="AM100" s="317">
        <v>1</v>
      </c>
      <c r="AN100" s="318">
        <v>3</v>
      </c>
    </row>
    <row r="101" spans="1:40" ht="13.75" customHeight="1" x14ac:dyDescent="0.2">
      <c r="A101" s="36" t="s">
        <v>170</v>
      </c>
      <c r="B101" s="307">
        <f t="shared" si="36"/>
        <v>0</v>
      </c>
      <c r="C101" s="308">
        <f t="shared" si="37"/>
        <v>0</v>
      </c>
      <c r="D101" s="309">
        <f t="shared" si="38"/>
        <v>0</v>
      </c>
      <c r="E101" s="308">
        <f t="shared" si="39"/>
        <v>0</v>
      </c>
      <c r="F101" s="308">
        <f t="shared" si="40"/>
        <v>0</v>
      </c>
      <c r="G101" s="338">
        <v>0</v>
      </c>
      <c r="H101" s="339">
        <v>0</v>
      </c>
      <c r="I101" s="338">
        <v>0</v>
      </c>
      <c r="J101" s="339">
        <v>0</v>
      </c>
      <c r="K101" s="338">
        <v>0</v>
      </c>
      <c r="L101" s="339">
        <v>0</v>
      </c>
      <c r="M101" s="338">
        <v>0</v>
      </c>
      <c r="N101" s="339">
        <v>0</v>
      </c>
      <c r="O101" s="312">
        <f t="shared" si="41"/>
        <v>0</v>
      </c>
      <c r="P101" s="313">
        <f t="shared" si="42"/>
        <v>0</v>
      </c>
      <c r="Q101" s="313">
        <f t="shared" si="43"/>
        <v>0</v>
      </c>
      <c r="R101" s="313">
        <f t="shared" si="44"/>
        <v>0</v>
      </c>
      <c r="S101" s="313">
        <f t="shared" si="45"/>
        <v>0</v>
      </c>
      <c r="T101" s="313">
        <f t="shared" si="46"/>
        <v>0</v>
      </c>
      <c r="U101" s="308">
        <f t="shared" si="47"/>
        <v>0</v>
      </c>
      <c r="V101" s="316">
        <v>0</v>
      </c>
      <c r="W101" s="317">
        <v>0</v>
      </c>
      <c r="X101" s="316">
        <v>0</v>
      </c>
      <c r="Y101" s="317">
        <v>0</v>
      </c>
      <c r="Z101" s="314">
        <f t="shared" si="48"/>
        <v>0</v>
      </c>
      <c r="AA101" s="317">
        <v>0</v>
      </c>
      <c r="AB101" s="316">
        <v>0</v>
      </c>
      <c r="AC101" s="317">
        <v>0</v>
      </c>
      <c r="AD101" s="316">
        <v>0</v>
      </c>
      <c r="AE101" s="308">
        <f t="shared" si="49"/>
        <v>0</v>
      </c>
      <c r="AF101" s="316">
        <v>0</v>
      </c>
      <c r="AG101" s="317">
        <v>0</v>
      </c>
      <c r="AH101" s="316">
        <v>0</v>
      </c>
      <c r="AI101" s="317">
        <v>0</v>
      </c>
      <c r="AJ101" s="314">
        <f t="shared" si="50"/>
        <v>0</v>
      </c>
      <c r="AK101" s="317">
        <v>0</v>
      </c>
      <c r="AL101" s="316">
        <v>0</v>
      </c>
      <c r="AM101" s="317">
        <v>0</v>
      </c>
      <c r="AN101" s="318">
        <v>0</v>
      </c>
    </row>
    <row r="102" spans="1:40" ht="13.75" customHeight="1" x14ac:dyDescent="0.2">
      <c r="A102" s="43" t="s">
        <v>269</v>
      </c>
      <c r="B102" s="307">
        <f t="shared" si="36"/>
        <v>8</v>
      </c>
      <c r="C102" s="308">
        <f t="shared" si="37"/>
        <v>101</v>
      </c>
      <c r="D102" s="309">
        <f t="shared" si="38"/>
        <v>14</v>
      </c>
      <c r="E102" s="308">
        <f t="shared" si="39"/>
        <v>8</v>
      </c>
      <c r="F102" s="308">
        <f t="shared" si="40"/>
        <v>101</v>
      </c>
      <c r="G102" s="338">
        <v>3</v>
      </c>
      <c r="H102" s="339">
        <v>5</v>
      </c>
      <c r="I102" s="338">
        <v>5</v>
      </c>
      <c r="J102" s="339">
        <v>96</v>
      </c>
      <c r="K102" s="338">
        <v>0</v>
      </c>
      <c r="L102" s="339">
        <v>0</v>
      </c>
      <c r="M102" s="338">
        <v>0</v>
      </c>
      <c r="N102" s="339">
        <v>0</v>
      </c>
      <c r="O102" s="312">
        <f t="shared" si="41"/>
        <v>14</v>
      </c>
      <c r="P102" s="313">
        <f t="shared" si="42"/>
        <v>14</v>
      </c>
      <c r="Q102" s="313">
        <f t="shared" si="43"/>
        <v>8</v>
      </c>
      <c r="R102" s="313">
        <f t="shared" si="44"/>
        <v>6</v>
      </c>
      <c r="S102" s="313">
        <f t="shared" si="45"/>
        <v>0</v>
      </c>
      <c r="T102" s="313">
        <f t="shared" si="46"/>
        <v>0</v>
      </c>
      <c r="U102" s="308">
        <f t="shared" si="47"/>
        <v>7</v>
      </c>
      <c r="V102" s="316">
        <v>7</v>
      </c>
      <c r="W102" s="317">
        <v>0</v>
      </c>
      <c r="X102" s="316">
        <v>0</v>
      </c>
      <c r="Y102" s="317">
        <v>0</v>
      </c>
      <c r="Z102" s="314">
        <f t="shared" si="48"/>
        <v>7</v>
      </c>
      <c r="AA102" s="317">
        <v>1</v>
      </c>
      <c r="AB102" s="316">
        <v>6</v>
      </c>
      <c r="AC102" s="317">
        <v>0</v>
      </c>
      <c r="AD102" s="316">
        <v>0</v>
      </c>
      <c r="AE102" s="308">
        <f t="shared" si="49"/>
        <v>0</v>
      </c>
      <c r="AF102" s="316">
        <v>0</v>
      </c>
      <c r="AG102" s="317">
        <v>0</v>
      </c>
      <c r="AH102" s="316">
        <v>0</v>
      </c>
      <c r="AI102" s="317">
        <v>0</v>
      </c>
      <c r="AJ102" s="314">
        <f t="shared" si="50"/>
        <v>0</v>
      </c>
      <c r="AK102" s="317">
        <v>0</v>
      </c>
      <c r="AL102" s="316">
        <v>0</v>
      </c>
      <c r="AM102" s="317">
        <v>0</v>
      </c>
      <c r="AN102" s="318">
        <v>0</v>
      </c>
    </row>
    <row r="103" spans="1:40" ht="13.75" customHeight="1" x14ac:dyDescent="0.2">
      <c r="A103" s="36" t="s">
        <v>12</v>
      </c>
      <c r="B103" s="307">
        <f t="shared" ref="B103:B134" si="52">E103+K103+M103</f>
        <v>5</v>
      </c>
      <c r="C103" s="308">
        <f t="shared" ref="C103:C134" si="53">F103+L103+N103</f>
        <v>29</v>
      </c>
      <c r="D103" s="309">
        <f t="shared" ref="D103:D134" si="54">O103</f>
        <v>17</v>
      </c>
      <c r="E103" s="308">
        <f t="shared" ref="E103:E134" si="55">G103+I103</f>
        <v>3</v>
      </c>
      <c r="F103" s="308">
        <f t="shared" ref="F103:F134" si="56">H103+J103</f>
        <v>7</v>
      </c>
      <c r="G103" s="338">
        <v>2</v>
      </c>
      <c r="H103" s="339">
        <v>2</v>
      </c>
      <c r="I103" s="338">
        <v>1</v>
      </c>
      <c r="J103" s="339">
        <v>5</v>
      </c>
      <c r="K103" s="338">
        <v>2</v>
      </c>
      <c r="L103" s="339">
        <v>22</v>
      </c>
      <c r="M103" s="338">
        <v>0</v>
      </c>
      <c r="N103" s="339">
        <v>0</v>
      </c>
      <c r="O103" s="312">
        <f t="shared" ref="O103:O134" si="57">U103+Z103+AE103+AJ103</f>
        <v>17</v>
      </c>
      <c r="P103" s="313">
        <f t="shared" ref="P103:P134" si="58">SUM(Q103:R103)</f>
        <v>8</v>
      </c>
      <c r="Q103" s="313">
        <f t="shared" ref="Q103:Q134" si="59">V103+AA103+AF103+AK103</f>
        <v>5</v>
      </c>
      <c r="R103" s="313">
        <f t="shared" ref="R103:R134" si="60">W103+AB103+AG103+AL103</f>
        <v>3</v>
      </c>
      <c r="S103" s="313">
        <f t="shared" ref="S103:S134" si="61">X103+AC103+AH103+AM103</f>
        <v>9</v>
      </c>
      <c r="T103" s="313">
        <f t="shared" ref="T103:T134" si="62">Y103+AD103+AI103+AN103</f>
        <v>0</v>
      </c>
      <c r="U103" s="308">
        <f t="shared" ref="U103:U134" si="63">SUM(V103:Y103)</f>
        <v>5</v>
      </c>
      <c r="V103" s="316">
        <v>5</v>
      </c>
      <c r="W103" s="317">
        <v>0</v>
      </c>
      <c r="X103" s="316">
        <v>0</v>
      </c>
      <c r="Y103" s="317">
        <v>0</v>
      </c>
      <c r="Z103" s="314">
        <f t="shared" ref="Z103:Z134" si="64">SUM(AA103:AD103)</f>
        <v>3</v>
      </c>
      <c r="AA103" s="317">
        <v>0</v>
      </c>
      <c r="AB103" s="316">
        <v>3</v>
      </c>
      <c r="AC103" s="317">
        <v>0</v>
      </c>
      <c r="AD103" s="316">
        <v>0</v>
      </c>
      <c r="AE103" s="308">
        <f t="shared" ref="AE103:AE134" si="65">SUM(AF103:AI103)</f>
        <v>9</v>
      </c>
      <c r="AF103" s="316">
        <v>0</v>
      </c>
      <c r="AG103" s="317">
        <v>0</v>
      </c>
      <c r="AH103" s="316">
        <v>9</v>
      </c>
      <c r="AI103" s="317">
        <v>0</v>
      </c>
      <c r="AJ103" s="314">
        <f t="shared" si="50"/>
        <v>0</v>
      </c>
      <c r="AK103" s="317">
        <v>0</v>
      </c>
      <c r="AL103" s="316">
        <v>0</v>
      </c>
      <c r="AM103" s="317">
        <v>0</v>
      </c>
      <c r="AN103" s="318">
        <v>0</v>
      </c>
    </row>
    <row r="104" spans="1:40" ht="13.75" customHeight="1" x14ac:dyDescent="0.2">
      <c r="A104" s="36" t="s">
        <v>268</v>
      </c>
      <c r="B104" s="307">
        <f t="shared" si="52"/>
        <v>14</v>
      </c>
      <c r="C104" s="308">
        <f t="shared" si="53"/>
        <v>850</v>
      </c>
      <c r="D104" s="309">
        <f t="shared" si="54"/>
        <v>35</v>
      </c>
      <c r="E104" s="308">
        <f t="shared" si="55"/>
        <v>12</v>
      </c>
      <c r="F104" s="308">
        <f t="shared" si="56"/>
        <v>830</v>
      </c>
      <c r="G104" s="338">
        <v>8</v>
      </c>
      <c r="H104" s="339">
        <v>20</v>
      </c>
      <c r="I104" s="338">
        <v>4</v>
      </c>
      <c r="J104" s="339">
        <v>810</v>
      </c>
      <c r="K104" s="338">
        <v>0</v>
      </c>
      <c r="L104" s="339">
        <v>0</v>
      </c>
      <c r="M104" s="338">
        <v>2</v>
      </c>
      <c r="N104" s="339">
        <v>20</v>
      </c>
      <c r="O104" s="312">
        <f t="shared" si="57"/>
        <v>35</v>
      </c>
      <c r="P104" s="313">
        <f t="shared" si="58"/>
        <v>34</v>
      </c>
      <c r="Q104" s="313">
        <f t="shared" si="59"/>
        <v>20</v>
      </c>
      <c r="R104" s="313">
        <f t="shared" si="60"/>
        <v>14</v>
      </c>
      <c r="S104" s="313">
        <f t="shared" si="61"/>
        <v>1</v>
      </c>
      <c r="T104" s="313">
        <f t="shared" si="62"/>
        <v>0</v>
      </c>
      <c r="U104" s="308">
        <f t="shared" si="63"/>
        <v>21</v>
      </c>
      <c r="V104" s="316">
        <v>20</v>
      </c>
      <c r="W104" s="317">
        <v>0</v>
      </c>
      <c r="X104" s="316">
        <v>1</v>
      </c>
      <c r="Y104" s="317">
        <v>0</v>
      </c>
      <c r="Z104" s="314">
        <f t="shared" si="64"/>
        <v>14</v>
      </c>
      <c r="AA104" s="317">
        <v>0</v>
      </c>
      <c r="AB104" s="316">
        <v>14</v>
      </c>
      <c r="AC104" s="317">
        <v>0</v>
      </c>
      <c r="AD104" s="316">
        <v>0</v>
      </c>
      <c r="AE104" s="308">
        <f t="shared" si="65"/>
        <v>0</v>
      </c>
      <c r="AF104" s="316">
        <v>0</v>
      </c>
      <c r="AG104" s="317">
        <v>0</v>
      </c>
      <c r="AH104" s="316">
        <v>0</v>
      </c>
      <c r="AI104" s="317">
        <v>0</v>
      </c>
      <c r="AJ104" s="314">
        <f t="shared" si="50"/>
        <v>0</v>
      </c>
      <c r="AK104" s="317">
        <v>0</v>
      </c>
      <c r="AL104" s="316">
        <v>0</v>
      </c>
      <c r="AM104" s="317">
        <v>0</v>
      </c>
      <c r="AN104" s="318">
        <v>0</v>
      </c>
    </row>
    <row r="105" spans="1:40" ht="13.75" customHeight="1" x14ac:dyDescent="0.2">
      <c r="A105" s="43" t="s">
        <v>267</v>
      </c>
      <c r="B105" s="307">
        <f t="shared" si="52"/>
        <v>18</v>
      </c>
      <c r="C105" s="308">
        <f t="shared" si="53"/>
        <v>39749</v>
      </c>
      <c r="D105" s="309">
        <f t="shared" si="54"/>
        <v>64</v>
      </c>
      <c r="E105" s="308">
        <f t="shared" si="55"/>
        <v>18</v>
      </c>
      <c r="F105" s="308">
        <f t="shared" si="56"/>
        <v>39749</v>
      </c>
      <c r="G105" s="338">
        <v>9</v>
      </c>
      <c r="H105" s="339">
        <v>16</v>
      </c>
      <c r="I105" s="338">
        <v>9</v>
      </c>
      <c r="J105" s="339">
        <v>39733</v>
      </c>
      <c r="K105" s="338">
        <v>0</v>
      </c>
      <c r="L105" s="339">
        <v>0</v>
      </c>
      <c r="M105" s="338">
        <v>0</v>
      </c>
      <c r="N105" s="339">
        <v>0</v>
      </c>
      <c r="O105" s="312">
        <f t="shared" si="57"/>
        <v>64</v>
      </c>
      <c r="P105" s="313">
        <f t="shared" si="58"/>
        <v>34</v>
      </c>
      <c r="Q105" s="313">
        <f t="shared" si="59"/>
        <v>15</v>
      </c>
      <c r="R105" s="313">
        <f t="shared" si="60"/>
        <v>19</v>
      </c>
      <c r="S105" s="313">
        <f t="shared" si="61"/>
        <v>28</v>
      </c>
      <c r="T105" s="313">
        <f t="shared" si="62"/>
        <v>2</v>
      </c>
      <c r="U105" s="308">
        <f t="shared" si="63"/>
        <v>16</v>
      </c>
      <c r="V105" s="316">
        <v>15</v>
      </c>
      <c r="W105" s="317">
        <v>0</v>
      </c>
      <c r="X105" s="316">
        <v>1</v>
      </c>
      <c r="Y105" s="317">
        <v>0</v>
      </c>
      <c r="Z105" s="314">
        <f t="shared" si="64"/>
        <v>48</v>
      </c>
      <c r="AA105" s="317">
        <v>0</v>
      </c>
      <c r="AB105" s="316">
        <v>19</v>
      </c>
      <c r="AC105" s="317">
        <v>27</v>
      </c>
      <c r="AD105" s="316">
        <v>2</v>
      </c>
      <c r="AE105" s="308">
        <f t="shared" si="65"/>
        <v>0</v>
      </c>
      <c r="AF105" s="316">
        <v>0</v>
      </c>
      <c r="AG105" s="317">
        <v>0</v>
      </c>
      <c r="AH105" s="316">
        <v>0</v>
      </c>
      <c r="AI105" s="317">
        <v>0</v>
      </c>
      <c r="AJ105" s="314">
        <f t="shared" si="50"/>
        <v>0</v>
      </c>
      <c r="AK105" s="317">
        <v>0</v>
      </c>
      <c r="AL105" s="316">
        <v>0</v>
      </c>
      <c r="AM105" s="317">
        <v>0</v>
      </c>
      <c r="AN105" s="318">
        <v>0</v>
      </c>
    </row>
    <row r="106" spans="1:40" ht="13.75" customHeight="1" x14ac:dyDescent="0.2">
      <c r="A106" s="43" t="s">
        <v>266</v>
      </c>
      <c r="B106" s="307">
        <f t="shared" si="52"/>
        <v>10</v>
      </c>
      <c r="C106" s="308">
        <f t="shared" si="53"/>
        <v>32918</v>
      </c>
      <c r="D106" s="309">
        <f t="shared" si="54"/>
        <v>62</v>
      </c>
      <c r="E106" s="308">
        <f t="shared" si="55"/>
        <v>10</v>
      </c>
      <c r="F106" s="308">
        <f t="shared" si="56"/>
        <v>32918</v>
      </c>
      <c r="G106" s="338">
        <v>4</v>
      </c>
      <c r="H106" s="339">
        <v>7</v>
      </c>
      <c r="I106" s="338">
        <v>6</v>
      </c>
      <c r="J106" s="339">
        <v>32911</v>
      </c>
      <c r="K106" s="338">
        <v>0</v>
      </c>
      <c r="L106" s="339">
        <v>0</v>
      </c>
      <c r="M106" s="338">
        <v>0</v>
      </c>
      <c r="N106" s="339">
        <v>0</v>
      </c>
      <c r="O106" s="312">
        <f t="shared" si="57"/>
        <v>62</v>
      </c>
      <c r="P106" s="313">
        <f t="shared" si="58"/>
        <v>61</v>
      </c>
      <c r="Q106" s="313">
        <f t="shared" si="59"/>
        <v>19</v>
      </c>
      <c r="R106" s="313">
        <f t="shared" si="60"/>
        <v>42</v>
      </c>
      <c r="S106" s="313">
        <f t="shared" si="61"/>
        <v>0</v>
      </c>
      <c r="T106" s="313">
        <f t="shared" si="62"/>
        <v>1</v>
      </c>
      <c r="U106" s="308">
        <f t="shared" si="63"/>
        <v>7</v>
      </c>
      <c r="V106" s="316">
        <v>7</v>
      </c>
      <c r="W106" s="317">
        <v>0</v>
      </c>
      <c r="X106" s="316">
        <v>0</v>
      </c>
      <c r="Y106" s="317">
        <v>0</v>
      </c>
      <c r="Z106" s="314">
        <f t="shared" si="64"/>
        <v>55</v>
      </c>
      <c r="AA106" s="317">
        <v>12</v>
      </c>
      <c r="AB106" s="316">
        <v>42</v>
      </c>
      <c r="AC106" s="317">
        <v>0</v>
      </c>
      <c r="AD106" s="316">
        <v>1</v>
      </c>
      <c r="AE106" s="308">
        <f t="shared" si="65"/>
        <v>0</v>
      </c>
      <c r="AF106" s="316">
        <v>0</v>
      </c>
      <c r="AG106" s="317">
        <v>0</v>
      </c>
      <c r="AH106" s="316">
        <v>0</v>
      </c>
      <c r="AI106" s="317">
        <v>0</v>
      </c>
      <c r="AJ106" s="314">
        <f t="shared" si="50"/>
        <v>0</v>
      </c>
      <c r="AK106" s="317">
        <v>0</v>
      </c>
      <c r="AL106" s="316">
        <v>0</v>
      </c>
      <c r="AM106" s="317">
        <v>0</v>
      </c>
      <c r="AN106" s="318">
        <v>0</v>
      </c>
    </row>
    <row r="107" spans="1:40" ht="13.75" customHeight="1" x14ac:dyDescent="0.2">
      <c r="A107" s="36" t="s">
        <v>0</v>
      </c>
      <c r="B107" s="307">
        <f t="shared" si="52"/>
        <v>4</v>
      </c>
      <c r="C107" s="308">
        <f t="shared" si="53"/>
        <v>501</v>
      </c>
      <c r="D107" s="309">
        <f t="shared" si="54"/>
        <v>9</v>
      </c>
      <c r="E107" s="308">
        <f t="shared" si="55"/>
        <v>1</v>
      </c>
      <c r="F107" s="308">
        <f t="shared" si="56"/>
        <v>1</v>
      </c>
      <c r="G107" s="338">
        <v>1</v>
      </c>
      <c r="H107" s="339">
        <v>1</v>
      </c>
      <c r="I107" s="338">
        <v>0</v>
      </c>
      <c r="J107" s="339">
        <v>0</v>
      </c>
      <c r="K107" s="338">
        <v>2</v>
      </c>
      <c r="L107" s="339">
        <v>499</v>
      </c>
      <c r="M107" s="338">
        <v>1</v>
      </c>
      <c r="N107" s="339">
        <v>1</v>
      </c>
      <c r="O107" s="314">
        <f t="shared" si="57"/>
        <v>9</v>
      </c>
      <c r="P107" s="313">
        <f t="shared" si="58"/>
        <v>3</v>
      </c>
      <c r="Q107" s="313">
        <f t="shared" si="59"/>
        <v>2</v>
      </c>
      <c r="R107" s="313">
        <f t="shared" si="60"/>
        <v>1</v>
      </c>
      <c r="S107" s="313">
        <f t="shared" si="61"/>
        <v>6</v>
      </c>
      <c r="T107" s="313">
        <f t="shared" si="62"/>
        <v>0</v>
      </c>
      <c r="U107" s="308">
        <f t="shared" si="63"/>
        <v>0</v>
      </c>
      <c r="V107" s="316">
        <v>0</v>
      </c>
      <c r="W107" s="317">
        <v>0</v>
      </c>
      <c r="X107" s="316">
        <v>0</v>
      </c>
      <c r="Y107" s="317">
        <v>0</v>
      </c>
      <c r="Z107" s="314">
        <f t="shared" si="64"/>
        <v>0</v>
      </c>
      <c r="AA107" s="317">
        <v>0</v>
      </c>
      <c r="AB107" s="316">
        <v>0</v>
      </c>
      <c r="AC107" s="317">
        <v>0</v>
      </c>
      <c r="AD107" s="316">
        <v>0</v>
      </c>
      <c r="AE107" s="308">
        <f t="shared" si="65"/>
        <v>7</v>
      </c>
      <c r="AF107" s="316">
        <v>2</v>
      </c>
      <c r="AG107" s="317">
        <v>0</v>
      </c>
      <c r="AH107" s="316">
        <v>5</v>
      </c>
      <c r="AI107" s="317">
        <v>0</v>
      </c>
      <c r="AJ107" s="314">
        <f t="shared" ref="AJ107:AJ138" si="66">SUM(AK107:AN107)</f>
        <v>2</v>
      </c>
      <c r="AK107" s="317">
        <v>0</v>
      </c>
      <c r="AL107" s="316">
        <v>1</v>
      </c>
      <c r="AM107" s="317">
        <v>1</v>
      </c>
      <c r="AN107" s="318">
        <v>0</v>
      </c>
    </row>
    <row r="108" spans="1:40" ht="13.75" customHeight="1" x14ac:dyDescent="0.2">
      <c r="A108" s="36" t="s">
        <v>1</v>
      </c>
      <c r="B108" s="307">
        <f t="shared" si="52"/>
        <v>4</v>
      </c>
      <c r="C108" s="308">
        <f t="shared" si="53"/>
        <v>49871</v>
      </c>
      <c r="D108" s="309">
        <f t="shared" si="54"/>
        <v>33</v>
      </c>
      <c r="E108" s="308">
        <f t="shared" si="55"/>
        <v>2</v>
      </c>
      <c r="F108" s="308">
        <f t="shared" si="56"/>
        <v>2</v>
      </c>
      <c r="G108" s="338">
        <v>1</v>
      </c>
      <c r="H108" s="339">
        <v>1</v>
      </c>
      <c r="I108" s="338">
        <v>1</v>
      </c>
      <c r="J108" s="339">
        <v>1</v>
      </c>
      <c r="K108" s="338">
        <v>2</v>
      </c>
      <c r="L108" s="339">
        <v>49869</v>
      </c>
      <c r="M108" s="338">
        <v>0</v>
      </c>
      <c r="N108" s="339">
        <v>0</v>
      </c>
      <c r="O108" s="314">
        <f t="shared" si="57"/>
        <v>33</v>
      </c>
      <c r="P108" s="313">
        <f t="shared" si="58"/>
        <v>1</v>
      </c>
      <c r="Q108" s="313">
        <f t="shared" si="59"/>
        <v>0</v>
      </c>
      <c r="R108" s="313">
        <f t="shared" si="60"/>
        <v>1</v>
      </c>
      <c r="S108" s="313">
        <f t="shared" si="61"/>
        <v>32</v>
      </c>
      <c r="T108" s="313">
        <f t="shared" si="62"/>
        <v>0</v>
      </c>
      <c r="U108" s="308">
        <f t="shared" si="63"/>
        <v>0</v>
      </c>
      <c r="V108" s="316">
        <v>0</v>
      </c>
      <c r="W108" s="317">
        <v>0</v>
      </c>
      <c r="X108" s="316">
        <v>0</v>
      </c>
      <c r="Y108" s="317">
        <v>0</v>
      </c>
      <c r="Z108" s="314">
        <f t="shared" si="64"/>
        <v>1</v>
      </c>
      <c r="AA108" s="317">
        <v>0</v>
      </c>
      <c r="AB108" s="316">
        <v>1</v>
      </c>
      <c r="AC108" s="317">
        <v>0</v>
      </c>
      <c r="AD108" s="316">
        <v>0</v>
      </c>
      <c r="AE108" s="308">
        <f t="shared" si="65"/>
        <v>32</v>
      </c>
      <c r="AF108" s="316">
        <v>0</v>
      </c>
      <c r="AG108" s="317">
        <v>0</v>
      </c>
      <c r="AH108" s="316">
        <v>32</v>
      </c>
      <c r="AI108" s="317">
        <v>0</v>
      </c>
      <c r="AJ108" s="314">
        <f t="shared" si="66"/>
        <v>0</v>
      </c>
      <c r="AK108" s="317">
        <v>0</v>
      </c>
      <c r="AL108" s="316">
        <v>0</v>
      </c>
      <c r="AM108" s="317">
        <v>0</v>
      </c>
      <c r="AN108" s="318">
        <v>0</v>
      </c>
    </row>
    <row r="109" spans="1:40" s="347" customFormat="1" ht="13.75" customHeight="1" x14ac:dyDescent="0.2">
      <c r="A109" s="16" t="s">
        <v>2</v>
      </c>
      <c r="B109" s="320">
        <f t="shared" si="52"/>
        <v>15</v>
      </c>
      <c r="C109" s="321">
        <f t="shared" si="53"/>
        <v>151862</v>
      </c>
      <c r="D109" s="322">
        <f t="shared" si="54"/>
        <v>61</v>
      </c>
      <c r="E109" s="321">
        <f t="shared" si="55"/>
        <v>10</v>
      </c>
      <c r="F109" s="321">
        <f t="shared" si="56"/>
        <v>532</v>
      </c>
      <c r="G109" s="342">
        <v>4</v>
      </c>
      <c r="H109" s="343">
        <v>522</v>
      </c>
      <c r="I109" s="342">
        <v>6</v>
      </c>
      <c r="J109" s="343">
        <v>10</v>
      </c>
      <c r="K109" s="342">
        <v>2</v>
      </c>
      <c r="L109" s="343">
        <v>151310</v>
      </c>
      <c r="M109" s="342">
        <v>3</v>
      </c>
      <c r="N109" s="343">
        <v>20</v>
      </c>
      <c r="O109" s="328">
        <f t="shared" si="57"/>
        <v>61</v>
      </c>
      <c r="P109" s="326">
        <f t="shared" si="58"/>
        <v>33</v>
      </c>
      <c r="Q109" s="326">
        <f t="shared" si="59"/>
        <v>7</v>
      </c>
      <c r="R109" s="326">
        <f t="shared" si="60"/>
        <v>26</v>
      </c>
      <c r="S109" s="326">
        <f t="shared" si="61"/>
        <v>28</v>
      </c>
      <c r="T109" s="326">
        <f t="shared" si="62"/>
        <v>0</v>
      </c>
      <c r="U109" s="321">
        <f t="shared" si="63"/>
        <v>11</v>
      </c>
      <c r="V109" s="329">
        <v>7</v>
      </c>
      <c r="W109" s="330">
        <v>0</v>
      </c>
      <c r="X109" s="329">
        <v>4</v>
      </c>
      <c r="Y109" s="343">
        <v>0</v>
      </c>
      <c r="Z109" s="328">
        <f t="shared" si="64"/>
        <v>10</v>
      </c>
      <c r="AA109" s="330">
        <v>0</v>
      </c>
      <c r="AB109" s="329">
        <v>10</v>
      </c>
      <c r="AC109" s="330">
        <v>0</v>
      </c>
      <c r="AD109" s="329">
        <v>0</v>
      </c>
      <c r="AE109" s="321">
        <f t="shared" si="65"/>
        <v>24</v>
      </c>
      <c r="AF109" s="329">
        <v>0</v>
      </c>
      <c r="AG109" s="330">
        <v>0</v>
      </c>
      <c r="AH109" s="329">
        <v>24</v>
      </c>
      <c r="AI109" s="330">
        <v>0</v>
      </c>
      <c r="AJ109" s="328">
        <f t="shared" si="66"/>
        <v>16</v>
      </c>
      <c r="AK109" s="330">
        <v>0</v>
      </c>
      <c r="AL109" s="329">
        <v>16</v>
      </c>
      <c r="AM109" s="330">
        <v>0</v>
      </c>
      <c r="AN109" s="344">
        <v>0</v>
      </c>
    </row>
    <row r="110" spans="1:40" s="306" customFormat="1" ht="13.75" customHeight="1" x14ac:dyDescent="0.2">
      <c r="A110" s="35" t="s">
        <v>388</v>
      </c>
      <c r="B110" s="319">
        <f t="shared" si="52"/>
        <v>212</v>
      </c>
      <c r="C110" s="332">
        <f t="shared" si="53"/>
        <v>76790</v>
      </c>
      <c r="D110" s="333">
        <f t="shared" si="54"/>
        <v>764</v>
      </c>
      <c r="E110" s="332">
        <f t="shared" si="55"/>
        <v>161</v>
      </c>
      <c r="F110" s="332">
        <f t="shared" si="56"/>
        <v>32752</v>
      </c>
      <c r="G110" s="334">
        <f t="shared" ref="G110:N110" si="67">SUM(G111:G133)</f>
        <v>71</v>
      </c>
      <c r="H110" s="335">
        <f t="shared" si="67"/>
        <v>684</v>
      </c>
      <c r="I110" s="334">
        <f t="shared" si="67"/>
        <v>90</v>
      </c>
      <c r="J110" s="335">
        <f t="shared" si="67"/>
        <v>32068</v>
      </c>
      <c r="K110" s="334">
        <f t="shared" si="67"/>
        <v>34</v>
      </c>
      <c r="L110" s="335">
        <f t="shared" si="67"/>
        <v>42572</v>
      </c>
      <c r="M110" s="334">
        <f t="shared" si="67"/>
        <v>17</v>
      </c>
      <c r="N110" s="335">
        <f t="shared" si="67"/>
        <v>1466</v>
      </c>
      <c r="O110" s="335">
        <f t="shared" si="57"/>
        <v>764</v>
      </c>
      <c r="P110" s="313">
        <f t="shared" si="58"/>
        <v>489</v>
      </c>
      <c r="Q110" s="304">
        <f t="shared" si="59"/>
        <v>194</v>
      </c>
      <c r="R110" s="304">
        <f t="shared" si="60"/>
        <v>295</v>
      </c>
      <c r="S110" s="304">
        <f t="shared" si="61"/>
        <v>260</v>
      </c>
      <c r="T110" s="304">
        <f t="shared" si="62"/>
        <v>15</v>
      </c>
      <c r="U110" s="332">
        <f t="shared" si="63"/>
        <v>164</v>
      </c>
      <c r="V110" s="313">
        <f>SUM(V111:V133)</f>
        <v>126</v>
      </c>
      <c r="W110" s="332">
        <f>SUM(W111:W133)</f>
        <v>10</v>
      </c>
      <c r="X110" s="313">
        <f>SUM(X111:X133)</f>
        <v>27</v>
      </c>
      <c r="Y110" s="332">
        <f>SUM(Y111:Y133)</f>
        <v>1</v>
      </c>
      <c r="Z110" s="313">
        <f t="shared" si="64"/>
        <v>320</v>
      </c>
      <c r="AA110" s="332">
        <f>SUM(AA111:AA133)</f>
        <v>59</v>
      </c>
      <c r="AB110" s="313">
        <f>SUM(AB111:AB133)</f>
        <v>225</v>
      </c>
      <c r="AC110" s="332">
        <f>SUM(AC111:AC133)</f>
        <v>36</v>
      </c>
      <c r="AD110" s="313">
        <f>SUM(AD111:AD133)</f>
        <v>0</v>
      </c>
      <c r="AE110" s="332">
        <f t="shared" si="65"/>
        <v>197</v>
      </c>
      <c r="AF110" s="313">
        <f>SUM(AF111:AF133)</f>
        <v>0</v>
      </c>
      <c r="AG110" s="332">
        <f>SUM(AG111:AG133)</f>
        <v>3</v>
      </c>
      <c r="AH110" s="313">
        <f>SUM(AH111:AH133)</f>
        <v>193</v>
      </c>
      <c r="AI110" s="332">
        <f>SUM(AI111:AI133)</f>
        <v>1</v>
      </c>
      <c r="AJ110" s="313">
        <f t="shared" si="66"/>
        <v>83</v>
      </c>
      <c r="AK110" s="332">
        <f>SUM(AK111:AK133)</f>
        <v>9</v>
      </c>
      <c r="AL110" s="313">
        <f>SUM(AL111:AL133)</f>
        <v>57</v>
      </c>
      <c r="AM110" s="332">
        <f>SUM(AM111:AM133)</f>
        <v>4</v>
      </c>
      <c r="AN110" s="336">
        <f>SUM(AN111:AN133)</f>
        <v>13</v>
      </c>
    </row>
    <row r="111" spans="1:40" ht="13.75" customHeight="1" x14ac:dyDescent="0.2">
      <c r="A111" s="35" t="s">
        <v>365</v>
      </c>
      <c r="B111" s="307">
        <f t="shared" si="52"/>
        <v>0</v>
      </c>
      <c r="C111" s="308">
        <f t="shared" si="53"/>
        <v>0</v>
      </c>
      <c r="D111" s="309">
        <f t="shared" si="54"/>
        <v>0</v>
      </c>
      <c r="E111" s="308">
        <f t="shared" si="55"/>
        <v>0</v>
      </c>
      <c r="F111" s="308">
        <f t="shared" si="56"/>
        <v>0</v>
      </c>
      <c r="G111" s="338">
        <v>0</v>
      </c>
      <c r="H111" s="339">
        <v>0</v>
      </c>
      <c r="I111" s="338">
        <v>0</v>
      </c>
      <c r="J111" s="339">
        <v>0</v>
      </c>
      <c r="K111" s="338">
        <v>0</v>
      </c>
      <c r="L111" s="339">
        <v>0</v>
      </c>
      <c r="M111" s="338">
        <v>0</v>
      </c>
      <c r="N111" s="339">
        <v>0</v>
      </c>
      <c r="O111" s="312">
        <f t="shared" si="57"/>
        <v>0</v>
      </c>
      <c r="P111" s="313">
        <f t="shared" si="58"/>
        <v>0</v>
      </c>
      <c r="Q111" s="313">
        <f t="shared" si="59"/>
        <v>0</v>
      </c>
      <c r="R111" s="313">
        <f t="shared" si="60"/>
        <v>0</v>
      </c>
      <c r="S111" s="313">
        <f t="shared" si="61"/>
        <v>0</v>
      </c>
      <c r="T111" s="313">
        <f t="shared" si="62"/>
        <v>0</v>
      </c>
      <c r="U111" s="308">
        <f t="shared" si="63"/>
        <v>0</v>
      </c>
      <c r="V111" s="316">
        <v>0</v>
      </c>
      <c r="W111" s="317">
        <v>0</v>
      </c>
      <c r="X111" s="316">
        <v>0</v>
      </c>
      <c r="Y111" s="317">
        <v>0</v>
      </c>
      <c r="Z111" s="314">
        <f t="shared" si="64"/>
        <v>0</v>
      </c>
      <c r="AA111" s="317">
        <v>0</v>
      </c>
      <c r="AB111" s="316">
        <v>0</v>
      </c>
      <c r="AC111" s="317">
        <v>0</v>
      </c>
      <c r="AD111" s="316">
        <v>0</v>
      </c>
      <c r="AE111" s="308">
        <f t="shared" si="65"/>
        <v>0</v>
      </c>
      <c r="AF111" s="316">
        <v>0</v>
      </c>
      <c r="AG111" s="316">
        <v>0</v>
      </c>
      <c r="AH111" s="316">
        <v>0</v>
      </c>
      <c r="AI111" s="317">
        <v>0</v>
      </c>
      <c r="AJ111" s="314">
        <f t="shared" si="66"/>
        <v>0</v>
      </c>
      <c r="AK111" s="317">
        <v>0</v>
      </c>
      <c r="AL111" s="316">
        <v>0</v>
      </c>
      <c r="AM111" s="317">
        <v>0</v>
      </c>
      <c r="AN111" s="318">
        <v>0</v>
      </c>
    </row>
    <row r="112" spans="1:40" ht="13.75" customHeight="1" x14ac:dyDescent="0.2">
      <c r="A112" s="43" t="s">
        <v>261</v>
      </c>
      <c r="B112" s="307">
        <f t="shared" si="52"/>
        <v>23</v>
      </c>
      <c r="C112" s="308">
        <f t="shared" si="53"/>
        <v>27453</v>
      </c>
      <c r="D112" s="309">
        <f t="shared" si="54"/>
        <v>121</v>
      </c>
      <c r="E112" s="308">
        <f t="shared" si="55"/>
        <v>19</v>
      </c>
      <c r="F112" s="308">
        <f t="shared" si="56"/>
        <v>8629</v>
      </c>
      <c r="G112" s="338">
        <v>4</v>
      </c>
      <c r="H112" s="339">
        <v>10</v>
      </c>
      <c r="I112" s="338">
        <v>15</v>
      </c>
      <c r="J112" s="339">
        <v>8619</v>
      </c>
      <c r="K112" s="338">
        <v>3</v>
      </c>
      <c r="L112" s="339">
        <v>17954</v>
      </c>
      <c r="M112" s="338">
        <v>1</v>
      </c>
      <c r="N112" s="339">
        <v>870</v>
      </c>
      <c r="O112" s="312">
        <f t="shared" si="57"/>
        <v>121</v>
      </c>
      <c r="P112" s="313">
        <f t="shared" si="58"/>
        <v>76</v>
      </c>
      <c r="Q112" s="313">
        <f t="shared" si="59"/>
        <v>16</v>
      </c>
      <c r="R112" s="313">
        <f t="shared" si="60"/>
        <v>60</v>
      </c>
      <c r="S112" s="313">
        <f t="shared" si="61"/>
        <v>35</v>
      </c>
      <c r="T112" s="313">
        <f t="shared" si="62"/>
        <v>10</v>
      </c>
      <c r="U112" s="308">
        <f t="shared" si="63"/>
        <v>15</v>
      </c>
      <c r="V112" s="316">
        <v>15</v>
      </c>
      <c r="W112" s="317">
        <v>0</v>
      </c>
      <c r="X112" s="316">
        <v>0</v>
      </c>
      <c r="Y112" s="317">
        <v>0</v>
      </c>
      <c r="Z112" s="314">
        <f t="shared" si="64"/>
        <v>65</v>
      </c>
      <c r="AA112" s="317">
        <v>0</v>
      </c>
      <c r="AB112" s="316">
        <v>60</v>
      </c>
      <c r="AC112" s="317">
        <v>5</v>
      </c>
      <c r="AD112" s="316">
        <v>0</v>
      </c>
      <c r="AE112" s="308">
        <f t="shared" si="65"/>
        <v>30</v>
      </c>
      <c r="AF112" s="316">
        <v>0</v>
      </c>
      <c r="AG112" s="316">
        <v>0</v>
      </c>
      <c r="AH112" s="316">
        <v>30</v>
      </c>
      <c r="AI112" s="317">
        <v>0</v>
      </c>
      <c r="AJ112" s="314">
        <f t="shared" si="66"/>
        <v>11</v>
      </c>
      <c r="AK112" s="317">
        <v>1</v>
      </c>
      <c r="AL112" s="316">
        <v>0</v>
      </c>
      <c r="AM112" s="317">
        <v>0</v>
      </c>
      <c r="AN112" s="318">
        <v>10</v>
      </c>
    </row>
    <row r="113" spans="1:40" ht="13.75" customHeight="1" x14ac:dyDescent="0.2">
      <c r="A113" s="36" t="s">
        <v>260</v>
      </c>
      <c r="B113" s="307">
        <f t="shared" si="52"/>
        <v>7</v>
      </c>
      <c r="C113" s="308">
        <f t="shared" si="53"/>
        <v>33</v>
      </c>
      <c r="D113" s="309">
        <f t="shared" si="54"/>
        <v>18</v>
      </c>
      <c r="E113" s="308">
        <f t="shared" si="55"/>
        <v>6</v>
      </c>
      <c r="F113" s="308">
        <f t="shared" si="56"/>
        <v>24</v>
      </c>
      <c r="G113" s="338">
        <v>2</v>
      </c>
      <c r="H113" s="339">
        <v>2</v>
      </c>
      <c r="I113" s="338">
        <v>4</v>
      </c>
      <c r="J113" s="339">
        <v>22</v>
      </c>
      <c r="K113" s="338">
        <v>0</v>
      </c>
      <c r="L113" s="339">
        <v>0</v>
      </c>
      <c r="M113" s="338">
        <v>1</v>
      </c>
      <c r="N113" s="339">
        <v>9</v>
      </c>
      <c r="O113" s="312">
        <f t="shared" si="57"/>
        <v>18</v>
      </c>
      <c r="P113" s="313">
        <f t="shared" si="58"/>
        <v>3</v>
      </c>
      <c r="Q113" s="313">
        <f t="shared" si="59"/>
        <v>1</v>
      </c>
      <c r="R113" s="313">
        <f t="shared" si="60"/>
        <v>2</v>
      </c>
      <c r="S113" s="313">
        <f t="shared" si="61"/>
        <v>15</v>
      </c>
      <c r="T113" s="313">
        <f t="shared" si="62"/>
        <v>0</v>
      </c>
      <c r="U113" s="308">
        <f t="shared" si="63"/>
        <v>2</v>
      </c>
      <c r="V113" s="316">
        <v>1</v>
      </c>
      <c r="W113" s="317">
        <v>0</v>
      </c>
      <c r="X113" s="316">
        <v>1</v>
      </c>
      <c r="Y113" s="317">
        <v>0</v>
      </c>
      <c r="Z113" s="314">
        <f t="shared" si="64"/>
        <v>13</v>
      </c>
      <c r="AA113" s="317">
        <v>0</v>
      </c>
      <c r="AB113" s="316">
        <v>2</v>
      </c>
      <c r="AC113" s="317">
        <v>11</v>
      </c>
      <c r="AD113" s="316">
        <v>0</v>
      </c>
      <c r="AE113" s="308">
        <f t="shared" si="65"/>
        <v>0</v>
      </c>
      <c r="AF113" s="316">
        <v>0</v>
      </c>
      <c r="AG113" s="316">
        <v>0</v>
      </c>
      <c r="AH113" s="316">
        <v>0</v>
      </c>
      <c r="AI113" s="317">
        <v>0</v>
      </c>
      <c r="AJ113" s="314">
        <f t="shared" si="66"/>
        <v>3</v>
      </c>
      <c r="AK113" s="317">
        <v>0</v>
      </c>
      <c r="AL113" s="316">
        <v>0</v>
      </c>
      <c r="AM113" s="317">
        <v>3</v>
      </c>
      <c r="AN113" s="318">
        <v>0</v>
      </c>
    </row>
    <row r="114" spans="1:40" ht="13.75" customHeight="1" x14ac:dyDescent="0.2">
      <c r="A114" s="36" t="s">
        <v>259</v>
      </c>
      <c r="B114" s="307">
        <f t="shared" si="52"/>
        <v>0</v>
      </c>
      <c r="C114" s="308">
        <f t="shared" si="53"/>
        <v>0</v>
      </c>
      <c r="D114" s="309">
        <f t="shared" si="54"/>
        <v>0</v>
      </c>
      <c r="E114" s="308">
        <f t="shared" si="55"/>
        <v>0</v>
      </c>
      <c r="F114" s="308">
        <f t="shared" si="56"/>
        <v>0</v>
      </c>
      <c r="G114" s="338">
        <v>0</v>
      </c>
      <c r="H114" s="339">
        <v>0</v>
      </c>
      <c r="I114" s="338">
        <v>0</v>
      </c>
      <c r="J114" s="339">
        <v>0</v>
      </c>
      <c r="K114" s="338">
        <v>0</v>
      </c>
      <c r="L114" s="339">
        <v>0</v>
      </c>
      <c r="M114" s="338">
        <v>0</v>
      </c>
      <c r="N114" s="339">
        <v>0</v>
      </c>
      <c r="O114" s="312">
        <f t="shared" si="57"/>
        <v>0</v>
      </c>
      <c r="P114" s="313">
        <f t="shared" si="58"/>
        <v>0</v>
      </c>
      <c r="Q114" s="313">
        <f t="shared" si="59"/>
        <v>0</v>
      </c>
      <c r="R114" s="313">
        <f t="shared" si="60"/>
        <v>0</v>
      </c>
      <c r="S114" s="313">
        <f t="shared" si="61"/>
        <v>0</v>
      </c>
      <c r="T114" s="313">
        <f t="shared" si="62"/>
        <v>0</v>
      </c>
      <c r="U114" s="308">
        <f t="shared" si="63"/>
        <v>0</v>
      </c>
      <c r="V114" s="316">
        <v>0</v>
      </c>
      <c r="W114" s="317">
        <v>0</v>
      </c>
      <c r="X114" s="316">
        <v>0</v>
      </c>
      <c r="Y114" s="317">
        <v>0</v>
      </c>
      <c r="Z114" s="314">
        <f t="shared" si="64"/>
        <v>0</v>
      </c>
      <c r="AA114" s="317">
        <v>0</v>
      </c>
      <c r="AB114" s="316">
        <v>0</v>
      </c>
      <c r="AC114" s="317">
        <v>0</v>
      </c>
      <c r="AD114" s="316">
        <v>0</v>
      </c>
      <c r="AE114" s="308">
        <f t="shared" si="65"/>
        <v>0</v>
      </c>
      <c r="AF114" s="316">
        <v>0</v>
      </c>
      <c r="AG114" s="316">
        <v>0</v>
      </c>
      <c r="AH114" s="316">
        <v>0</v>
      </c>
      <c r="AI114" s="317">
        <v>0</v>
      </c>
      <c r="AJ114" s="314">
        <f t="shared" si="66"/>
        <v>0</v>
      </c>
      <c r="AK114" s="317">
        <v>0</v>
      </c>
      <c r="AL114" s="316">
        <v>0</v>
      </c>
      <c r="AM114" s="317">
        <v>0</v>
      </c>
      <c r="AN114" s="318">
        <v>0</v>
      </c>
    </row>
    <row r="115" spans="1:40" ht="13.75" customHeight="1" x14ac:dyDescent="0.2">
      <c r="A115" s="36" t="s">
        <v>258</v>
      </c>
      <c r="B115" s="307">
        <f t="shared" si="52"/>
        <v>3</v>
      </c>
      <c r="C115" s="308">
        <f t="shared" si="53"/>
        <v>501</v>
      </c>
      <c r="D115" s="309">
        <f t="shared" si="54"/>
        <v>8</v>
      </c>
      <c r="E115" s="308">
        <f t="shared" si="55"/>
        <v>2</v>
      </c>
      <c r="F115" s="308">
        <f t="shared" si="56"/>
        <v>2</v>
      </c>
      <c r="G115" s="338">
        <v>1</v>
      </c>
      <c r="H115" s="339">
        <v>1</v>
      </c>
      <c r="I115" s="338">
        <v>1</v>
      </c>
      <c r="J115" s="339">
        <v>1</v>
      </c>
      <c r="K115" s="338">
        <v>1</v>
      </c>
      <c r="L115" s="339">
        <v>499</v>
      </c>
      <c r="M115" s="338">
        <v>0</v>
      </c>
      <c r="N115" s="339">
        <v>0</v>
      </c>
      <c r="O115" s="312">
        <f t="shared" si="57"/>
        <v>8</v>
      </c>
      <c r="P115" s="313">
        <f t="shared" si="58"/>
        <v>6</v>
      </c>
      <c r="Q115" s="313">
        <f t="shared" si="59"/>
        <v>1</v>
      </c>
      <c r="R115" s="313">
        <f t="shared" si="60"/>
        <v>5</v>
      </c>
      <c r="S115" s="313">
        <f t="shared" si="61"/>
        <v>2</v>
      </c>
      <c r="T115" s="313">
        <f t="shared" si="62"/>
        <v>0</v>
      </c>
      <c r="U115" s="308">
        <f t="shared" si="63"/>
        <v>1</v>
      </c>
      <c r="V115" s="316">
        <v>1</v>
      </c>
      <c r="W115" s="317">
        <v>0</v>
      </c>
      <c r="X115" s="316">
        <v>0</v>
      </c>
      <c r="Y115" s="317">
        <v>0</v>
      </c>
      <c r="Z115" s="314">
        <f t="shared" si="64"/>
        <v>2</v>
      </c>
      <c r="AA115" s="317">
        <v>0</v>
      </c>
      <c r="AB115" s="316">
        <v>2</v>
      </c>
      <c r="AC115" s="317">
        <v>0</v>
      </c>
      <c r="AD115" s="316">
        <v>0</v>
      </c>
      <c r="AE115" s="308">
        <f t="shared" si="65"/>
        <v>5</v>
      </c>
      <c r="AF115" s="316">
        <v>0</v>
      </c>
      <c r="AG115" s="316">
        <v>3</v>
      </c>
      <c r="AH115" s="316">
        <v>2</v>
      </c>
      <c r="AI115" s="317">
        <v>0</v>
      </c>
      <c r="AJ115" s="314">
        <f t="shared" si="66"/>
        <v>0</v>
      </c>
      <c r="AK115" s="317">
        <v>0</v>
      </c>
      <c r="AL115" s="316">
        <v>0</v>
      </c>
      <c r="AM115" s="317">
        <v>0</v>
      </c>
      <c r="AN115" s="318">
        <v>0</v>
      </c>
    </row>
    <row r="116" spans="1:40" ht="13.75" customHeight="1" x14ac:dyDescent="0.2">
      <c r="A116" s="36" t="s">
        <v>389</v>
      </c>
      <c r="B116" s="307">
        <f t="shared" si="52"/>
        <v>0</v>
      </c>
      <c r="C116" s="308">
        <f t="shared" si="53"/>
        <v>0</v>
      </c>
      <c r="D116" s="309">
        <f t="shared" si="54"/>
        <v>0</v>
      </c>
      <c r="E116" s="308">
        <f t="shared" si="55"/>
        <v>0</v>
      </c>
      <c r="F116" s="308">
        <f t="shared" si="56"/>
        <v>0</v>
      </c>
      <c r="G116" s="338">
        <v>0</v>
      </c>
      <c r="H116" s="339">
        <v>0</v>
      </c>
      <c r="I116" s="338">
        <v>0</v>
      </c>
      <c r="J116" s="339">
        <v>0</v>
      </c>
      <c r="K116" s="338">
        <v>0</v>
      </c>
      <c r="L116" s="339">
        <v>0</v>
      </c>
      <c r="M116" s="338">
        <v>0</v>
      </c>
      <c r="N116" s="339">
        <v>0</v>
      </c>
      <c r="O116" s="312">
        <f t="shared" si="57"/>
        <v>0</v>
      </c>
      <c r="P116" s="313">
        <f t="shared" si="58"/>
        <v>0</v>
      </c>
      <c r="Q116" s="313">
        <f t="shared" si="59"/>
        <v>0</v>
      </c>
      <c r="R116" s="313">
        <f t="shared" si="60"/>
        <v>0</v>
      </c>
      <c r="S116" s="313">
        <f t="shared" si="61"/>
        <v>0</v>
      </c>
      <c r="T116" s="313">
        <f t="shared" si="62"/>
        <v>0</v>
      </c>
      <c r="U116" s="308">
        <f t="shared" si="63"/>
        <v>0</v>
      </c>
      <c r="V116" s="316">
        <v>0</v>
      </c>
      <c r="W116" s="317">
        <v>0</v>
      </c>
      <c r="X116" s="316">
        <v>0</v>
      </c>
      <c r="Y116" s="317">
        <v>0</v>
      </c>
      <c r="Z116" s="314">
        <f t="shared" si="64"/>
        <v>0</v>
      </c>
      <c r="AA116" s="317">
        <v>0</v>
      </c>
      <c r="AB116" s="316">
        <v>0</v>
      </c>
      <c r="AC116" s="317">
        <v>0</v>
      </c>
      <c r="AD116" s="316">
        <v>0</v>
      </c>
      <c r="AE116" s="308">
        <f t="shared" si="65"/>
        <v>0</v>
      </c>
      <c r="AF116" s="316">
        <v>0</v>
      </c>
      <c r="AG116" s="316">
        <v>0</v>
      </c>
      <c r="AH116" s="316">
        <v>0</v>
      </c>
      <c r="AI116" s="317">
        <v>0</v>
      </c>
      <c r="AJ116" s="314">
        <f t="shared" si="66"/>
        <v>0</v>
      </c>
      <c r="AK116" s="317">
        <v>0</v>
      </c>
      <c r="AL116" s="316">
        <v>0</v>
      </c>
      <c r="AM116" s="317">
        <v>0</v>
      </c>
      <c r="AN116" s="318">
        <v>0</v>
      </c>
    </row>
    <row r="117" spans="1:40" ht="13.75" customHeight="1" x14ac:dyDescent="0.2">
      <c r="A117" s="43" t="s">
        <v>257</v>
      </c>
      <c r="B117" s="307">
        <f t="shared" si="52"/>
        <v>8</v>
      </c>
      <c r="C117" s="308">
        <f t="shared" si="53"/>
        <v>18238</v>
      </c>
      <c r="D117" s="309">
        <f t="shared" si="54"/>
        <v>57</v>
      </c>
      <c r="E117" s="308">
        <f t="shared" si="55"/>
        <v>4</v>
      </c>
      <c r="F117" s="308">
        <f t="shared" si="56"/>
        <v>7684</v>
      </c>
      <c r="G117" s="338">
        <v>1</v>
      </c>
      <c r="H117" s="339">
        <v>200</v>
      </c>
      <c r="I117" s="338">
        <v>3</v>
      </c>
      <c r="J117" s="339">
        <v>7484</v>
      </c>
      <c r="K117" s="338">
        <v>3</v>
      </c>
      <c r="L117" s="339">
        <v>10535</v>
      </c>
      <c r="M117" s="338">
        <v>1</v>
      </c>
      <c r="N117" s="339">
        <v>19</v>
      </c>
      <c r="O117" s="312">
        <f t="shared" si="57"/>
        <v>57</v>
      </c>
      <c r="P117" s="313">
        <f t="shared" si="58"/>
        <v>34</v>
      </c>
      <c r="Q117" s="313">
        <f t="shared" si="59"/>
        <v>14</v>
      </c>
      <c r="R117" s="313">
        <f t="shared" si="60"/>
        <v>20</v>
      </c>
      <c r="S117" s="313">
        <f t="shared" si="61"/>
        <v>23</v>
      </c>
      <c r="T117" s="313">
        <f t="shared" si="62"/>
        <v>0</v>
      </c>
      <c r="U117" s="308">
        <f t="shared" si="63"/>
        <v>0</v>
      </c>
      <c r="V117" s="316">
        <v>0</v>
      </c>
      <c r="W117" s="317">
        <v>0</v>
      </c>
      <c r="X117" s="316">
        <v>0</v>
      </c>
      <c r="Y117" s="317">
        <v>0</v>
      </c>
      <c r="Z117" s="314">
        <f t="shared" si="64"/>
        <v>31</v>
      </c>
      <c r="AA117" s="317">
        <v>11</v>
      </c>
      <c r="AB117" s="316">
        <v>20</v>
      </c>
      <c r="AC117" s="317">
        <v>0</v>
      </c>
      <c r="AD117" s="316">
        <v>0</v>
      </c>
      <c r="AE117" s="308">
        <f t="shared" si="65"/>
        <v>23</v>
      </c>
      <c r="AF117" s="316">
        <v>0</v>
      </c>
      <c r="AG117" s="316">
        <v>0</v>
      </c>
      <c r="AH117" s="316">
        <v>23</v>
      </c>
      <c r="AI117" s="317">
        <v>0</v>
      </c>
      <c r="AJ117" s="314">
        <f t="shared" si="66"/>
        <v>3</v>
      </c>
      <c r="AK117" s="317">
        <v>3</v>
      </c>
      <c r="AL117" s="316">
        <v>0</v>
      </c>
      <c r="AM117" s="317">
        <v>0</v>
      </c>
      <c r="AN117" s="318">
        <v>0</v>
      </c>
    </row>
    <row r="118" spans="1:40" ht="13.75" customHeight="1" x14ac:dyDescent="0.2">
      <c r="A118" s="43" t="s">
        <v>256</v>
      </c>
      <c r="B118" s="307">
        <f t="shared" si="52"/>
        <v>21</v>
      </c>
      <c r="C118" s="308">
        <f t="shared" si="53"/>
        <v>1038</v>
      </c>
      <c r="D118" s="309">
        <f t="shared" si="54"/>
        <v>99</v>
      </c>
      <c r="E118" s="308">
        <f t="shared" si="55"/>
        <v>15</v>
      </c>
      <c r="F118" s="308">
        <f t="shared" si="56"/>
        <v>249</v>
      </c>
      <c r="G118" s="338">
        <v>5</v>
      </c>
      <c r="H118" s="339">
        <v>19</v>
      </c>
      <c r="I118" s="338">
        <v>10</v>
      </c>
      <c r="J118" s="339">
        <v>230</v>
      </c>
      <c r="K118" s="338">
        <v>4</v>
      </c>
      <c r="L118" s="339">
        <v>276</v>
      </c>
      <c r="M118" s="338">
        <v>2</v>
      </c>
      <c r="N118" s="339">
        <v>513</v>
      </c>
      <c r="O118" s="312">
        <f t="shared" si="57"/>
        <v>99</v>
      </c>
      <c r="P118" s="313">
        <f t="shared" si="58"/>
        <v>75</v>
      </c>
      <c r="Q118" s="313">
        <f t="shared" si="59"/>
        <v>24</v>
      </c>
      <c r="R118" s="313">
        <f t="shared" si="60"/>
        <v>51</v>
      </c>
      <c r="S118" s="313">
        <f t="shared" si="61"/>
        <v>23</v>
      </c>
      <c r="T118" s="313">
        <f t="shared" si="62"/>
        <v>1</v>
      </c>
      <c r="U118" s="308">
        <f t="shared" si="63"/>
        <v>20</v>
      </c>
      <c r="V118" s="316">
        <v>19</v>
      </c>
      <c r="W118" s="317">
        <v>0</v>
      </c>
      <c r="X118" s="316">
        <v>1</v>
      </c>
      <c r="Y118" s="317">
        <v>0</v>
      </c>
      <c r="Z118" s="314">
        <f t="shared" si="64"/>
        <v>16</v>
      </c>
      <c r="AA118" s="317">
        <v>4</v>
      </c>
      <c r="AB118" s="316">
        <v>10</v>
      </c>
      <c r="AC118" s="317">
        <v>2</v>
      </c>
      <c r="AD118" s="316">
        <v>0</v>
      </c>
      <c r="AE118" s="308">
        <f t="shared" si="65"/>
        <v>20</v>
      </c>
      <c r="AF118" s="316">
        <v>0</v>
      </c>
      <c r="AG118" s="316">
        <v>0</v>
      </c>
      <c r="AH118" s="316">
        <v>20</v>
      </c>
      <c r="AI118" s="317">
        <v>0</v>
      </c>
      <c r="AJ118" s="314">
        <f t="shared" si="66"/>
        <v>43</v>
      </c>
      <c r="AK118" s="317">
        <v>1</v>
      </c>
      <c r="AL118" s="316">
        <v>41</v>
      </c>
      <c r="AM118" s="317">
        <v>0</v>
      </c>
      <c r="AN118" s="318">
        <v>1</v>
      </c>
    </row>
    <row r="119" spans="1:40" ht="13.75" customHeight="1" x14ac:dyDescent="0.2">
      <c r="A119" s="43" t="s">
        <v>255</v>
      </c>
      <c r="B119" s="307">
        <f t="shared" si="52"/>
        <v>8</v>
      </c>
      <c r="C119" s="308">
        <f t="shared" si="53"/>
        <v>42</v>
      </c>
      <c r="D119" s="309">
        <f t="shared" si="54"/>
        <v>23</v>
      </c>
      <c r="E119" s="308">
        <f t="shared" si="55"/>
        <v>7</v>
      </c>
      <c r="F119" s="308">
        <f t="shared" si="56"/>
        <v>41</v>
      </c>
      <c r="G119" s="338">
        <v>5</v>
      </c>
      <c r="H119" s="339">
        <v>37</v>
      </c>
      <c r="I119" s="338">
        <v>2</v>
      </c>
      <c r="J119" s="339">
        <v>4</v>
      </c>
      <c r="K119" s="338">
        <v>1</v>
      </c>
      <c r="L119" s="339">
        <v>1</v>
      </c>
      <c r="M119" s="338">
        <v>0</v>
      </c>
      <c r="N119" s="339">
        <v>0</v>
      </c>
      <c r="O119" s="312">
        <f t="shared" si="57"/>
        <v>23</v>
      </c>
      <c r="P119" s="313">
        <f t="shared" si="58"/>
        <v>19</v>
      </c>
      <c r="Q119" s="313">
        <f t="shared" si="59"/>
        <v>18</v>
      </c>
      <c r="R119" s="313">
        <f t="shared" si="60"/>
        <v>1</v>
      </c>
      <c r="S119" s="313">
        <f t="shared" si="61"/>
        <v>4</v>
      </c>
      <c r="T119" s="313">
        <f t="shared" si="62"/>
        <v>0</v>
      </c>
      <c r="U119" s="308">
        <f t="shared" si="63"/>
        <v>18</v>
      </c>
      <c r="V119" s="316">
        <v>18</v>
      </c>
      <c r="W119" s="317">
        <v>0</v>
      </c>
      <c r="X119" s="316">
        <v>0</v>
      </c>
      <c r="Y119" s="317">
        <v>0</v>
      </c>
      <c r="Z119" s="314">
        <f t="shared" si="64"/>
        <v>1</v>
      </c>
      <c r="AA119" s="317">
        <v>0</v>
      </c>
      <c r="AB119" s="316">
        <v>1</v>
      </c>
      <c r="AC119" s="317">
        <v>0</v>
      </c>
      <c r="AD119" s="316">
        <v>0</v>
      </c>
      <c r="AE119" s="308">
        <f t="shared" si="65"/>
        <v>4</v>
      </c>
      <c r="AF119" s="316">
        <v>0</v>
      </c>
      <c r="AG119" s="316">
        <v>0</v>
      </c>
      <c r="AH119" s="316">
        <v>4</v>
      </c>
      <c r="AI119" s="317">
        <v>0</v>
      </c>
      <c r="AJ119" s="314">
        <f t="shared" si="66"/>
        <v>0</v>
      </c>
      <c r="AK119" s="317">
        <v>0</v>
      </c>
      <c r="AL119" s="316">
        <v>0</v>
      </c>
      <c r="AM119" s="317">
        <v>0</v>
      </c>
      <c r="AN119" s="318">
        <v>0</v>
      </c>
    </row>
    <row r="120" spans="1:40" ht="13.75" customHeight="1" x14ac:dyDescent="0.2">
      <c r="A120" s="43" t="s">
        <v>254</v>
      </c>
      <c r="B120" s="307">
        <f t="shared" si="52"/>
        <v>15</v>
      </c>
      <c r="C120" s="308">
        <f t="shared" si="53"/>
        <v>12280</v>
      </c>
      <c r="D120" s="309">
        <f t="shared" si="54"/>
        <v>92</v>
      </c>
      <c r="E120" s="308">
        <f t="shared" si="55"/>
        <v>11</v>
      </c>
      <c r="F120" s="308">
        <f t="shared" si="56"/>
        <v>10488</v>
      </c>
      <c r="G120" s="338">
        <v>5</v>
      </c>
      <c r="H120" s="339">
        <v>9</v>
      </c>
      <c r="I120" s="338">
        <v>6</v>
      </c>
      <c r="J120" s="339">
        <v>10479</v>
      </c>
      <c r="K120" s="338">
        <v>4</v>
      </c>
      <c r="L120" s="339">
        <v>1792</v>
      </c>
      <c r="M120" s="338">
        <v>0</v>
      </c>
      <c r="N120" s="339">
        <v>0</v>
      </c>
      <c r="O120" s="312">
        <f t="shared" si="57"/>
        <v>92</v>
      </c>
      <c r="P120" s="313">
        <f t="shared" si="58"/>
        <v>47</v>
      </c>
      <c r="Q120" s="313">
        <f t="shared" si="59"/>
        <v>9</v>
      </c>
      <c r="R120" s="313">
        <f t="shared" si="60"/>
        <v>38</v>
      </c>
      <c r="S120" s="313">
        <f t="shared" si="61"/>
        <v>45</v>
      </c>
      <c r="T120" s="313">
        <f t="shared" si="62"/>
        <v>0</v>
      </c>
      <c r="U120" s="308">
        <f t="shared" si="63"/>
        <v>9</v>
      </c>
      <c r="V120" s="316">
        <v>9</v>
      </c>
      <c r="W120" s="317">
        <v>0</v>
      </c>
      <c r="X120" s="316">
        <v>0</v>
      </c>
      <c r="Y120" s="317">
        <v>0</v>
      </c>
      <c r="Z120" s="314">
        <f t="shared" si="64"/>
        <v>43</v>
      </c>
      <c r="AA120" s="317">
        <v>0</v>
      </c>
      <c r="AB120" s="316">
        <v>38</v>
      </c>
      <c r="AC120" s="317">
        <v>5</v>
      </c>
      <c r="AD120" s="316">
        <v>0</v>
      </c>
      <c r="AE120" s="308">
        <f t="shared" si="65"/>
        <v>40</v>
      </c>
      <c r="AF120" s="316">
        <v>0</v>
      </c>
      <c r="AG120" s="316">
        <v>0</v>
      </c>
      <c r="AH120" s="316">
        <v>40</v>
      </c>
      <c r="AI120" s="317">
        <v>0</v>
      </c>
      <c r="AJ120" s="314">
        <f t="shared" si="66"/>
        <v>0</v>
      </c>
      <c r="AK120" s="317">
        <v>0</v>
      </c>
      <c r="AL120" s="316">
        <v>0</v>
      </c>
      <c r="AM120" s="317">
        <v>0</v>
      </c>
      <c r="AN120" s="318">
        <v>0</v>
      </c>
    </row>
    <row r="121" spans="1:40" ht="13.75" customHeight="1" x14ac:dyDescent="0.2">
      <c r="A121" s="36" t="s">
        <v>3</v>
      </c>
      <c r="B121" s="307">
        <f t="shared" si="52"/>
        <v>3</v>
      </c>
      <c r="C121" s="308">
        <f t="shared" si="53"/>
        <v>1504</v>
      </c>
      <c r="D121" s="309">
        <f t="shared" si="54"/>
        <v>18</v>
      </c>
      <c r="E121" s="308">
        <f t="shared" si="55"/>
        <v>2</v>
      </c>
      <c r="F121" s="308">
        <f t="shared" si="56"/>
        <v>5</v>
      </c>
      <c r="G121" s="338">
        <v>1</v>
      </c>
      <c r="H121" s="339">
        <v>2</v>
      </c>
      <c r="I121" s="338">
        <v>1</v>
      </c>
      <c r="J121" s="339">
        <v>3</v>
      </c>
      <c r="K121" s="338">
        <v>1</v>
      </c>
      <c r="L121" s="339">
        <v>1499</v>
      </c>
      <c r="M121" s="338">
        <v>0</v>
      </c>
      <c r="N121" s="339">
        <v>0</v>
      </c>
      <c r="O121" s="312">
        <f t="shared" si="57"/>
        <v>18</v>
      </c>
      <c r="P121" s="313">
        <f t="shared" si="58"/>
        <v>9</v>
      </c>
      <c r="Q121" s="313">
        <f t="shared" si="59"/>
        <v>2</v>
      </c>
      <c r="R121" s="313">
        <f t="shared" si="60"/>
        <v>7</v>
      </c>
      <c r="S121" s="313">
        <f t="shared" si="61"/>
        <v>9</v>
      </c>
      <c r="T121" s="313">
        <f t="shared" si="62"/>
        <v>0</v>
      </c>
      <c r="U121" s="308">
        <f t="shared" si="63"/>
        <v>2</v>
      </c>
      <c r="V121" s="316">
        <v>2</v>
      </c>
      <c r="W121" s="317">
        <v>0</v>
      </c>
      <c r="X121" s="316">
        <v>0</v>
      </c>
      <c r="Y121" s="317">
        <v>0</v>
      </c>
      <c r="Z121" s="314">
        <f t="shared" si="64"/>
        <v>7</v>
      </c>
      <c r="AA121" s="317">
        <v>0</v>
      </c>
      <c r="AB121" s="316">
        <v>7</v>
      </c>
      <c r="AC121" s="317">
        <v>0</v>
      </c>
      <c r="AD121" s="316">
        <v>0</v>
      </c>
      <c r="AE121" s="308">
        <f t="shared" si="65"/>
        <v>9</v>
      </c>
      <c r="AF121" s="316">
        <v>0</v>
      </c>
      <c r="AG121" s="316">
        <v>0</v>
      </c>
      <c r="AH121" s="316">
        <v>9</v>
      </c>
      <c r="AI121" s="317">
        <v>0</v>
      </c>
      <c r="AJ121" s="314">
        <f t="shared" si="66"/>
        <v>0</v>
      </c>
      <c r="AK121" s="317">
        <v>0</v>
      </c>
      <c r="AL121" s="316">
        <v>0</v>
      </c>
      <c r="AM121" s="317">
        <v>0</v>
      </c>
      <c r="AN121" s="318">
        <v>0</v>
      </c>
    </row>
    <row r="122" spans="1:40" ht="13.75" customHeight="1" x14ac:dyDescent="0.2">
      <c r="A122" s="36" t="s">
        <v>253</v>
      </c>
      <c r="B122" s="307">
        <f t="shared" si="52"/>
        <v>6</v>
      </c>
      <c r="C122" s="308">
        <f t="shared" si="53"/>
        <v>25</v>
      </c>
      <c r="D122" s="309">
        <f t="shared" si="54"/>
        <v>20</v>
      </c>
      <c r="E122" s="308">
        <f t="shared" si="55"/>
        <v>3</v>
      </c>
      <c r="F122" s="308">
        <f t="shared" si="56"/>
        <v>12</v>
      </c>
      <c r="G122" s="338">
        <v>1</v>
      </c>
      <c r="H122" s="339">
        <v>6</v>
      </c>
      <c r="I122" s="338">
        <v>2</v>
      </c>
      <c r="J122" s="339">
        <v>6</v>
      </c>
      <c r="K122" s="338">
        <v>0</v>
      </c>
      <c r="L122" s="339">
        <v>0</v>
      </c>
      <c r="M122" s="338">
        <v>3</v>
      </c>
      <c r="N122" s="339">
        <v>13</v>
      </c>
      <c r="O122" s="312">
        <f t="shared" si="57"/>
        <v>20</v>
      </c>
      <c r="P122" s="313">
        <f t="shared" si="58"/>
        <v>17</v>
      </c>
      <c r="Q122" s="313">
        <f t="shared" si="59"/>
        <v>0</v>
      </c>
      <c r="R122" s="313">
        <f t="shared" si="60"/>
        <v>17</v>
      </c>
      <c r="S122" s="313">
        <f t="shared" si="61"/>
        <v>1</v>
      </c>
      <c r="T122" s="313">
        <f t="shared" si="62"/>
        <v>2</v>
      </c>
      <c r="U122" s="308">
        <f t="shared" si="63"/>
        <v>1</v>
      </c>
      <c r="V122" s="316">
        <v>0</v>
      </c>
      <c r="W122" s="317">
        <v>0</v>
      </c>
      <c r="X122" s="316">
        <v>1</v>
      </c>
      <c r="Y122" s="317">
        <v>0</v>
      </c>
      <c r="Z122" s="314">
        <f t="shared" si="64"/>
        <v>8</v>
      </c>
      <c r="AA122" s="317">
        <v>0</v>
      </c>
      <c r="AB122" s="316">
        <v>8</v>
      </c>
      <c r="AC122" s="317">
        <v>0</v>
      </c>
      <c r="AD122" s="316">
        <v>0</v>
      </c>
      <c r="AE122" s="308">
        <f t="shared" si="65"/>
        <v>0</v>
      </c>
      <c r="AF122" s="316">
        <v>0</v>
      </c>
      <c r="AG122" s="316">
        <v>0</v>
      </c>
      <c r="AH122" s="316">
        <v>0</v>
      </c>
      <c r="AI122" s="317">
        <v>0</v>
      </c>
      <c r="AJ122" s="314">
        <f t="shared" si="66"/>
        <v>11</v>
      </c>
      <c r="AK122" s="317">
        <v>0</v>
      </c>
      <c r="AL122" s="316">
        <v>9</v>
      </c>
      <c r="AM122" s="317">
        <v>0</v>
      </c>
      <c r="AN122" s="318">
        <v>2</v>
      </c>
    </row>
    <row r="123" spans="1:40" ht="13.75" customHeight="1" x14ac:dyDescent="0.2">
      <c r="A123" s="43" t="s">
        <v>252</v>
      </c>
      <c r="B123" s="307">
        <f t="shared" si="52"/>
        <v>25</v>
      </c>
      <c r="C123" s="308">
        <f t="shared" si="53"/>
        <v>292</v>
      </c>
      <c r="D123" s="309">
        <f t="shared" si="54"/>
        <v>49</v>
      </c>
      <c r="E123" s="308">
        <f t="shared" si="55"/>
        <v>22</v>
      </c>
      <c r="F123" s="308">
        <f t="shared" si="56"/>
        <v>280</v>
      </c>
      <c r="G123" s="338">
        <v>10</v>
      </c>
      <c r="H123" s="339">
        <v>226</v>
      </c>
      <c r="I123" s="338">
        <v>12</v>
      </c>
      <c r="J123" s="339">
        <v>54</v>
      </c>
      <c r="K123" s="338">
        <v>3</v>
      </c>
      <c r="L123" s="339">
        <v>12</v>
      </c>
      <c r="M123" s="338">
        <v>0</v>
      </c>
      <c r="N123" s="339">
        <v>0</v>
      </c>
      <c r="O123" s="312">
        <f t="shared" si="57"/>
        <v>49</v>
      </c>
      <c r="P123" s="313">
        <f t="shared" si="58"/>
        <v>39</v>
      </c>
      <c r="Q123" s="313">
        <f t="shared" si="59"/>
        <v>13</v>
      </c>
      <c r="R123" s="313">
        <f t="shared" si="60"/>
        <v>26</v>
      </c>
      <c r="S123" s="313">
        <f t="shared" si="61"/>
        <v>10</v>
      </c>
      <c r="T123" s="313">
        <f t="shared" si="62"/>
        <v>0</v>
      </c>
      <c r="U123" s="308">
        <f t="shared" si="63"/>
        <v>23</v>
      </c>
      <c r="V123" s="316">
        <v>12</v>
      </c>
      <c r="W123" s="317">
        <v>9</v>
      </c>
      <c r="X123" s="316">
        <v>2</v>
      </c>
      <c r="Y123" s="317">
        <v>0</v>
      </c>
      <c r="Z123" s="314">
        <f t="shared" si="64"/>
        <v>19</v>
      </c>
      <c r="AA123" s="317">
        <v>1</v>
      </c>
      <c r="AB123" s="316">
        <v>17</v>
      </c>
      <c r="AC123" s="317">
        <v>1</v>
      </c>
      <c r="AD123" s="316">
        <v>0</v>
      </c>
      <c r="AE123" s="308">
        <f t="shared" si="65"/>
        <v>7</v>
      </c>
      <c r="AF123" s="316">
        <v>0</v>
      </c>
      <c r="AG123" s="316">
        <v>0</v>
      </c>
      <c r="AH123" s="316">
        <v>7</v>
      </c>
      <c r="AI123" s="317">
        <v>0</v>
      </c>
      <c r="AJ123" s="314">
        <f t="shared" si="66"/>
        <v>0</v>
      </c>
      <c r="AK123" s="317">
        <v>0</v>
      </c>
      <c r="AL123" s="316">
        <v>0</v>
      </c>
      <c r="AM123" s="317">
        <v>0</v>
      </c>
      <c r="AN123" s="318">
        <v>0</v>
      </c>
    </row>
    <row r="124" spans="1:40" ht="13.75" customHeight="1" x14ac:dyDescent="0.2">
      <c r="A124" s="36" t="s">
        <v>390</v>
      </c>
      <c r="B124" s="307">
        <f t="shared" si="52"/>
        <v>13</v>
      </c>
      <c r="C124" s="308">
        <f t="shared" si="53"/>
        <v>102</v>
      </c>
      <c r="D124" s="309">
        <f t="shared" si="54"/>
        <v>30</v>
      </c>
      <c r="E124" s="308">
        <f t="shared" si="55"/>
        <v>12</v>
      </c>
      <c r="F124" s="308">
        <f t="shared" si="56"/>
        <v>101</v>
      </c>
      <c r="G124" s="338">
        <v>7</v>
      </c>
      <c r="H124" s="339">
        <v>67</v>
      </c>
      <c r="I124" s="338">
        <v>5</v>
      </c>
      <c r="J124" s="339">
        <v>34</v>
      </c>
      <c r="K124" s="338">
        <v>0</v>
      </c>
      <c r="L124" s="339">
        <v>0</v>
      </c>
      <c r="M124" s="338">
        <v>1</v>
      </c>
      <c r="N124" s="339">
        <v>1</v>
      </c>
      <c r="O124" s="312">
        <f t="shared" si="57"/>
        <v>30</v>
      </c>
      <c r="P124" s="313">
        <f t="shared" si="58"/>
        <v>21</v>
      </c>
      <c r="Q124" s="313">
        <f t="shared" si="59"/>
        <v>17</v>
      </c>
      <c r="R124" s="313">
        <f t="shared" si="60"/>
        <v>4</v>
      </c>
      <c r="S124" s="313">
        <f t="shared" si="61"/>
        <v>9</v>
      </c>
      <c r="T124" s="313">
        <f t="shared" si="62"/>
        <v>0</v>
      </c>
      <c r="U124" s="308">
        <f t="shared" si="63"/>
        <v>23</v>
      </c>
      <c r="V124" s="316">
        <v>17</v>
      </c>
      <c r="W124" s="317">
        <v>0</v>
      </c>
      <c r="X124" s="316">
        <v>6</v>
      </c>
      <c r="Y124" s="317">
        <v>0</v>
      </c>
      <c r="Z124" s="314">
        <f t="shared" si="64"/>
        <v>7</v>
      </c>
      <c r="AA124" s="317">
        <v>0</v>
      </c>
      <c r="AB124" s="316">
        <v>4</v>
      </c>
      <c r="AC124" s="317">
        <v>3</v>
      </c>
      <c r="AD124" s="316">
        <v>0</v>
      </c>
      <c r="AE124" s="308">
        <f t="shared" si="65"/>
        <v>0</v>
      </c>
      <c r="AF124" s="316">
        <v>0</v>
      </c>
      <c r="AG124" s="316">
        <v>0</v>
      </c>
      <c r="AH124" s="316">
        <v>0</v>
      </c>
      <c r="AI124" s="317">
        <v>0</v>
      </c>
      <c r="AJ124" s="314">
        <f t="shared" si="66"/>
        <v>0</v>
      </c>
      <c r="AK124" s="317">
        <v>0</v>
      </c>
      <c r="AL124" s="316">
        <v>0</v>
      </c>
      <c r="AM124" s="317">
        <v>0</v>
      </c>
      <c r="AN124" s="318">
        <v>0</v>
      </c>
    </row>
    <row r="125" spans="1:40" ht="13.75" customHeight="1" x14ac:dyDescent="0.2">
      <c r="A125" s="43" t="s">
        <v>4</v>
      </c>
      <c r="B125" s="307">
        <f t="shared" si="52"/>
        <v>16</v>
      </c>
      <c r="C125" s="308">
        <f t="shared" si="53"/>
        <v>42</v>
      </c>
      <c r="D125" s="309">
        <f t="shared" si="54"/>
        <v>20</v>
      </c>
      <c r="E125" s="308">
        <f t="shared" si="55"/>
        <v>13</v>
      </c>
      <c r="F125" s="308">
        <f t="shared" si="56"/>
        <v>36</v>
      </c>
      <c r="G125" s="338">
        <v>10</v>
      </c>
      <c r="H125" s="339">
        <v>30</v>
      </c>
      <c r="I125" s="338">
        <v>3</v>
      </c>
      <c r="J125" s="339">
        <v>6</v>
      </c>
      <c r="K125" s="338">
        <v>1</v>
      </c>
      <c r="L125" s="339">
        <v>4</v>
      </c>
      <c r="M125" s="338">
        <v>2</v>
      </c>
      <c r="N125" s="339">
        <v>2</v>
      </c>
      <c r="O125" s="312">
        <f t="shared" si="57"/>
        <v>20</v>
      </c>
      <c r="P125" s="313">
        <f t="shared" si="58"/>
        <v>18</v>
      </c>
      <c r="Q125" s="313">
        <f t="shared" si="59"/>
        <v>15</v>
      </c>
      <c r="R125" s="313">
        <f t="shared" si="60"/>
        <v>3</v>
      </c>
      <c r="S125" s="313">
        <f t="shared" si="61"/>
        <v>2</v>
      </c>
      <c r="T125" s="313">
        <f t="shared" si="62"/>
        <v>0</v>
      </c>
      <c r="U125" s="308">
        <f t="shared" si="63"/>
        <v>15</v>
      </c>
      <c r="V125" s="316">
        <v>15</v>
      </c>
      <c r="W125" s="317">
        <v>0</v>
      </c>
      <c r="X125" s="316">
        <v>0</v>
      </c>
      <c r="Y125" s="317">
        <v>0</v>
      </c>
      <c r="Z125" s="314">
        <f t="shared" si="64"/>
        <v>4</v>
      </c>
      <c r="AA125" s="317">
        <v>0</v>
      </c>
      <c r="AB125" s="316">
        <v>3</v>
      </c>
      <c r="AC125" s="317">
        <v>1</v>
      </c>
      <c r="AD125" s="316">
        <v>0</v>
      </c>
      <c r="AE125" s="308">
        <f t="shared" si="65"/>
        <v>1</v>
      </c>
      <c r="AF125" s="316">
        <v>0</v>
      </c>
      <c r="AG125" s="316">
        <v>0</v>
      </c>
      <c r="AH125" s="316">
        <v>1</v>
      </c>
      <c r="AI125" s="317">
        <v>0</v>
      </c>
      <c r="AJ125" s="314">
        <f t="shared" si="66"/>
        <v>0</v>
      </c>
      <c r="AK125" s="317">
        <v>0</v>
      </c>
      <c r="AL125" s="316">
        <v>0</v>
      </c>
      <c r="AM125" s="317">
        <v>0</v>
      </c>
      <c r="AN125" s="318">
        <v>0</v>
      </c>
    </row>
    <row r="126" spans="1:40" ht="13.75" customHeight="1" x14ac:dyDescent="0.2">
      <c r="A126" s="36" t="s">
        <v>391</v>
      </c>
      <c r="B126" s="307">
        <f t="shared" si="52"/>
        <v>14</v>
      </c>
      <c r="C126" s="308">
        <f t="shared" si="53"/>
        <v>333</v>
      </c>
      <c r="D126" s="309">
        <f t="shared" si="54"/>
        <v>31</v>
      </c>
      <c r="E126" s="308">
        <f t="shared" si="55"/>
        <v>10</v>
      </c>
      <c r="F126" s="308">
        <f t="shared" si="56"/>
        <v>32</v>
      </c>
      <c r="G126" s="338">
        <v>8</v>
      </c>
      <c r="H126" s="339">
        <v>27</v>
      </c>
      <c r="I126" s="338">
        <v>2</v>
      </c>
      <c r="J126" s="339">
        <v>5</v>
      </c>
      <c r="K126" s="338">
        <v>2</v>
      </c>
      <c r="L126" s="339">
        <v>268</v>
      </c>
      <c r="M126" s="338">
        <v>2</v>
      </c>
      <c r="N126" s="339">
        <v>33</v>
      </c>
      <c r="O126" s="312">
        <f t="shared" si="57"/>
        <v>31</v>
      </c>
      <c r="P126" s="313">
        <f t="shared" si="58"/>
        <v>20</v>
      </c>
      <c r="Q126" s="313">
        <f t="shared" si="59"/>
        <v>12</v>
      </c>
      <c r="R126" s="313">
        <f t="shared" si="60"/>
        <v>8</v>
      </c>
      <c r="S126" s="313">
        <f t="shared" si="61"/>
        <v>11</v>
      </c>
      <c r="T126" s="313">
        <f t="shared" si="62"/>
        <v>0</v>
      </c>
      <c r="U126" s="308">
        <f t="shared" si="63"/>
        <v>16</v>
      </c>
      <c r="V126" s="316">
        <v>10</v>
      </c>
      <c r="W126" s="317">
        <v>1</v>
      </c>
      <c r="X126" s="316">
        <v>5</v>
      </c>
      <c r="Y126" s="317">
        <v>0</v>
      </c>
      <c r="Z126" s="314">
        <f t="shared" si="64"/>
        <v>7</v>
      </c>
      <c r="AA126" s="317">
        <v>2</v>
      </c>
      <c r="AB126" s="316">
        <v>5</v>
      </c>
      <c r="AC126" s="317">
        <v>0</v>
      </c>
      <c r="AD126" s="316">
        <v>0</v>
      </c>
      <c r="AE126" s="308">
        <f t="shared" si="65"/>
        <v>6</v>
      </c>
      <c r="AF126" s="316">
        <v>0</v>
      </c>
      <c r="AG126" s="316">
        <v>0</v>
      </c>
      <c r="AH126" s="316">
        <v>6</v>
      </c>
      <c r="AI126" s="317">
        <v>0</v>
      </c>
      <c r="AJ126" s="314">
        <f t="shared" si="66"/>
        <v>2</v>
      </c>
      <c r="AK126" s="317">
        <v>0</v>
      </c>
      <c r="AL126" s="316">
        <v>2</v>
      </c>
      <c r="AM126" s="317">
        <v>0</v>
      </c>
      <c r="AN126" s="318">
        <v>0</v>
      </c>
    </row>
    <row r="127" spans="1:40" ht="13.75" customHeight="1" x14ac:dyDescent="0.2">
      <c r="A127" s="43" t="s">
        <v>392</v>
      </c>
      <c r="B127" s="307">
        <f t="shared" si="52"/>
        <v>6</v>
      </c>
      <c r="C127" s="308">
        <f t="shared" si="53"/>
        <v>3660</v>
      </c>
      <c r="D127" s="309">
        <f t="shared" si="54"/>
        <v>29</v>
      </c>
      <c r="E127" s="308">
        <f t="shared" si="55"/>
        <v>4</v>
      </c>
      <c r="F127" s="308">
        <f t="shared" si="56"/>
        <v>19</v>
      </c>
      <c r="G127" s="338">
        <v>2</v>
      </c>
      <c r="H127" s="339">
        <v>16</v>
      </c>
      <c r="I127" s="338">
        <v>2</v>
      </c>
      <c r="J127" s="339">
        <v>3</v>
      </c>
      <c r="K127" s="338">
        <v>2</v>
      </c>
      <c r="L127" s="339">
        <v>3641</v>
      </c>
      <c r="M127" s="338">
        <v>0</v>
      </c>
      <c r="N127" s="339">
        <v>0</v>
      </c>
      <c r="O127" s="312">
        <f t="shared" si="57"/>
        <v>29</v>
      </c>
      <c r="P127" s="313">
        <f t="shared" si="58"/>
        <v>2</v>
      </c>
      <c r="Q127" s="313">
        <f t="shared" si="59"/>
        <v>1</v>
      </c>
      <c r="R127" s="313">
        <f t="shared" si="60"/>
        <v>1</v>
      </c>
      <c r="S127" s="313">
        <f t="shared" si="61"/>
        <v>27</v>
      </c>
      <c r="T127" s="313">
        <f t="shared" si="62"/>
        <v>0</v>
      </c>
      <c r="U127" s="308">
        <f t="shared" si="63"/>
        <v>8</v>
      </c>
      <c r="V127" s="316">
        <v>1</v>
      </c>
      <c r="W127" s="317">
        <v>0</v>
      </c>
      <c r="X127" s="316">
        <v>7</v>
      </c>
      <c r="Y127" s="317">
        <v>0</v>
      </c>
      <c r="Z127" s="314">
        <f t="shared" si="64"/>
        <v>1</v>
      </c>
      <c r="AA127" s="317">
        <v>0</v>
      </c>
      <c r="AB127" s="316">
        <v>1</v>
      </c>
      <c r="AC127" s="317">
        <v>0</v>
      </c>
      <c r="AD127" s="316">
        <v>0</v>
      </c>
      <c r="AE127" s="308">
        <f t="shared" si="65"/>
        <v>20</v>
      </c>
      <c r="AF127" s="316">
        <v>0</v>
      </c>
      <c r="AG127" s="316">
        <v>0</v>
      </c>
      <c r="AH127" s="316">
        <v>20</v>
      </c>
      <c r="AI127" s="317">
        <v>0</v>
      </c>
      <c r="AJ127" s="314">
        <f t="shared" si="66"/>
        <v>0</v>
      </c>
      <c r="AK127" s="317">
        <v>0</v>
      </c>
      <c r="AL127" s="316">
        <v>0</v>
      </c>
      <c r="AM127" s="317">
        <v>0</v>
      </c>
      <c r="AN127" s="318">
        <v>0</v>
      </c>
    </row>
    <row r="128" spans="1:40" ht="13.75" customHeight="1" x14ac:dyDescent="0.2">
      <c r="A128" s="36" t="s">
        <v>5</v>
      </c>
      <c r="B128" s="307">
        <f t="shared" si="52"/>
        <v>1</v>
      </c>
      <c r="C128" s="308">
        <f t="shared" si="53"/>
        <v>1</v>
      </c>
      <c r="D128" s="309">
        <f t="shared" si="54"/>
        <v>4</v>
      </c>
      <c r="E128" s="308">
        <f t="shared" si="55"/>
        <v>0</v>
      </c>
      <c r="F128" s="308">
        <f t="shared" si="56"/>
        <v>0</v>
      </c>
      <c r="G128" s="338">
        <v>0</v>
      </c>
      <c r="H128" s="339">
        <v>0</v>
      </c>
      <c r="I128" s="338">
        <v>0</v>
      </c>
      <c r="J128" s="339">
        <v>0</v>
      </c>
      <c r="K128" s="338">
        <v>0</v>
      </c>
      <c r="L128" s="339">
        <v>0</v>
      </c>
      <c r="M128" s="338">
        <v>1</v>
      </c>
      <c r="N128" s="339">
        <v>1</v>
      </c>
      <c r="O128" s="312">
        <f t="shared" si="57"/>
        <v>4</v>
      </c>
      <c r="P128" s="313">
        <f t="shared" si="58"/>
        <v>4</v>
      </c>
      <c r="Q128" s="313">
        <f t="shared" si="59"/>
        <v>4</v>
      </c>
      <c r="R128" s="313">
        <f t="shared" si="60"/>
        <v>0</v>
      </c>
      <c r="S128" s="313">
        <f t="shared" si="61"/>
        <v>0</v>
      </c>
      <c r="T128" s="313">
        <f t="shared" si="62"/>
        <v>0</v>
      </c>
      <c r="U128" s="308">
        <f t="shared" si="63"/>
        <v>0</v>
      </c>
      <c r="V128" s="316">
        <v>0</v>
      </c>
      <c r="W128" s="317">
        <v>0</v>
      </c>
      <c r="X128" s="316">
        <v>0</v>
      </c>
      <c r="Y128" s="317">
        <v>0</v>
      </c>
      <c r="Z128" s="314">
        <f t="shared" si="64"/>
        <v>0</v>
      </c>
      <c r="AA128" s="317">
        <v>0</v>
      </c>
      <c r="AB128" s="316">
        <v>0</v>
      </c>
      <c r="AC128" s="317">
        <v>0</v>
      </c>
      <c r="AD128" s="316">
        <v>0</v>
      </c>
      <c r="AE128" s="308">
        <f t="shared" si="65"/>
        <v>0</v>
      </c>
      <c r="AF128" s="316">
        <v>0</v>
      </c>
      <c r="AG128" s="316">
        <v>0</v>
      </c>
      <c r="AH128" s="316">
        <v>0</v>
      </c>
      <c r="AI128" s="317">
        <v>0</v>
      </c>
      <c r="AJ128" s="314">
        <f t="shared" si="66"/>
        <v>4</v>
      </c>
      <c r="AK128" s="317">
        <v>4</v>
      </c>
      <c r="AL128" s="316">
        <v>0</v>
      </c>
      <c r="AM128" s="317">
        <v>0</v>
      </c>
      <c r="AN128" s="318">
        <v>0</v>
      </c>
    </row>
    <row r="129" spans="1:40" ht="13.75" customHeight="1" x14ac:dyDescent="0.2">
      <c r="A129" s="43" t="s">
        <v>393</v>
      </c>
      <c r="B129" s="307">
        <f t="shared" si="52"/>
        <v>15</v>
      </c>
      <c r="C129" s="308">
        <f t="shared" si="53"/>
        <v>295</v>
      </c>
      <c r="D129" s="309">
        <f t="shared" si="54"/>
        <v>23</v>
      </c>
      <c r="E129" s="308">
        <f t="shared" si="55"/>
        <v>11</v>
      </c>
      <c r="F129" s="308">
        <f t="shared" si="56"/>
        <v>19</v>
      </c>
      <c r="G129" s="338">
        <v>2</v>
      </c>
      <c r="H129" s="339">
        <v>8</v>
      </c>
      <c r="I129" s="338">
        <v>9</v>
      </c>
      <c r="J129" s="339">
        <v>11</v>
      </c>
      <c r="K129" s="338">
        <v>3</v>
      </c>
      <c r="L129" s="339">
        <v>273</v>
      </c>
      <c r="M129" s="338">
        <v>1</v>
      </c>
      <c r="N129" s="339">
        <v>3</v>
      </c>
      <c r="O129" s="312">
        <f t="shared" si="57"/>
        <v>23</v>
      </c>
      <c r="P129" s="313">
        <f t="shared" si="58"/>
        <v>14</v>
      </c>
      <c r="Q129" s="313">
        <f t="shared" si="59"/>
        <v>4</v>
      </c>
      <c r="R129" s="313">
        <f t="shared" si="60"/>
        <v>10</v>
      </c>
      <c r="S129" s="313">
        <f t="shared" si="61"/>
        <v>9</v>
      </c>
      <c r="T129" s="313">
        <f t="shared" si="62"/>
        <v>0</v>
      </c>
      <c r="U129" s="308">
        <f t="shared" si="63"/>
        <v>3</v>
      </c>
      <c r="V129" s="316">
        <v>3</v>
      </c>
      <c r="W129" s="317">
        <v>0</v>
      </c>
      <c r="X129" s="316">
        <v>0</v>
      </c>
      <c r="Y129" s="317">
        <v>0</v>
      </c>
      <c r="Z129" s="314">
        <f t="shared" si="64"/>
        <v>8</v>
      </c>
      <c r="AA129" s="317">
        <v>1</v>
      </c>
      <c r="AB129" s="316">
        <v>7</v>
      </c>
      <c r="AC129" s="317">
        <v>0</v>
      </c>
      <c r="AD129" s="316">
        <v>0</v>
      </c>
      <c r="AE129" s="308">
        <f t="shared" si="65"/>
        <v>9</v>
      </c>
      <c r="AF129" s="316">
        <v>0</v>
      </c>
      <c r="AG129" s="316">
        <v>0</v>
      </c>
      <c r="AH129" s="316">
        <v>9</v>
      </c>
      <c r="AI129" s="317">
        <v>0</v>
      </c>
      <c r="AJ129" s="314">
        <f t="shared" si="66"/>
        <v>3</v>
      </c>
      <c r="AK129" s="317">
        <v>0</v>
      </c>
      <c r="AL129" s="316">
        <v>3</v>
      </c>
      <c r="AM129" s="317">
        <v>0</v>
      </c>
      <c r="AN129" s="318">
        <v>0</v>
      </c>
    </row>
    <row r="130" spans="1:40" ht="13.75" customHeight="1" x14ac:dyDescent="0.2">
      <c r="A130" s="36" t="s">
        <v>246</v>
      </c>
      <c r="B130" s="307">
        <f t="shared" si="52"/>
        <v>4</v>
      </c>
      <c r="C130" s="308">
        <f t="shared" si="53"/>
        <v>4668</v>
      </c>
      <c r="D130" s="309">
        <f t="shared" si="54"/>
        <v>29</v>
      </c>
      <c r="E130" s="308">
        <f t="shared" si="55"/>
        <v>3</v>
      </c>
      <c r="F130" s="308">
        <f t="shared" si="56"/>
        <v>4664</v>
      </c>
      <c r="G130" s="338">
        <v>1</v>
      </c>
      <c r="H130" s="339">
        <v>3</v>
      </c>
      <c r="I130" s="338">
        <v>2</v>
      </c>
      <c r="J130" s="339">
        <v>4661</v>
      </c>
      <c r="K130" s="338">
        <v>1</v>
      </c>
      <c r="L130" s="339">
        <v>4</v>
      </c>
      <c r="M130" s="338">
        <v>0</v>
      </c>
      <c r="N130" s="339">
        <v>0</v>
      </c>
      <c r="O130" s="312">
        <f t="shared" si="57"/>
        <v>29</v>
      </c>
      <c r="P130" s="313">
        <f t="shared" si="58"/>
        <v>17</v>
      </c>
      <c r="Q130" s="313">
        <f t="shared" si="59"/>
        <v>0</v>
      </c>
      <c r="R130" s="313">
        <f t="shared" si="60"/>
        <v>17</v>
      </c>
      <c r="S130" s="313">
        <f t="shared" si="61"/>
        <v>11</v>
      </c>
      <c r="T130" s="313">
        <f t="shared" si="62"/>
        <v>1</v>
      </c>
      <c r="U130" s="308">
        <f t="shared" si="63"/>
        <v>1</v>
      </c>
      <c r="V130" s="316">
        <v>0</v>
      </c>
      <c r="W130" s="317">
        <v>0</v>
      </c>
      <c r="X130" s="316">
        <v>0</v>
      </c>
      <c r="Y130" s="317">
        <v>1</v>
      </c>
      <c r="Z130" s="314">
        <f t="shared" si="64"/>
        <v>17</v>
      </c>
      <c r="AA130" s="317">
        <v>0</v>
      </c>
      <c r="AB130" s="316">
        <v>17</v>
      </c>
      <c r="AC130" s="317">
        <v>0</v>
      </c>
      <c r="AD130" s="316">
        <v>0</v>
      </c>
      <c r="AE130" s="308">
        <f t="shared" si="65"/>
        <v>11</v>
      </c>
      <c r="AF130" s="316">
        <v>0</v>
      </c>
      <c r="AG130" s="316">
        <v>0</v>
      </c>
      <c r="AH130" s="316">
        <v>11</v>
      </c>
      <c r="AI130" s="317">
        <v>0</v>
      </c>
      <c r="AJ130" s="314">
        <f t="shared" si="66"/>
        <v>0</v>
      </c>
      <c r="AK130" s="317">
        <v>0</v>
      </c>
      <c r="AL130" s="316">
        <v>0</v>
      </c>
      <c r="AM130" s="317">
        <v>0</v>
      </c>
      <c r="AN130" s="318">
        <v>0</v>
      </c>
    </row>
    <row r="131" spans="1:40" ht="13.75" customHeight="1" x14ac:dyDescent="0.2">
      <c r="A131" s="36" t="s">
        <v>6</v>
      </c>
      <c r="B131" s="307">
        <f t="shared" si="52"/>
        <v>11</v>
      </c>
      <c r="C131" s="308">
        <f t="shared" si="53"/>
        <v>5823</v>
      </c>
      <c r="D131" s="309">
        <f t="shared" si="54"/>
        <v>20</v>
      </c>
      <c r="E131" s="308">
        <f t="shared" si="55"/>
        <v>7</v>
      </c>
      <c r="F131" s="308">
        <f t="shared" si="56"/>
        <v>13</v>
      </c>
      <c r="G131" s="338">
        <v>2</v>
      </c>
      <c r="H131" s="339">
        <v>6</v>
      </c>
      <c r="I131" s="338">
        <v>5</v>
      </c>
      <c r="J131" s="339">
        <v>7</v>
      </c>
      <c r="K131" s="338">
        <v>3</v>
      </c>
      <c r="L131" s="339">
        <v>5809</v>
      </c>
      <c r="M131" s="338">
        <v>1</v>
      </c>
      <c r="N131" s="339">
        <v>1</v>
      </c>
      <c r="O131" s="312">
        <f t="shared" si="57"/>
        <v>20</v>
      </c>
      <c r="P131" s="313">
        <f t="shared" si="58"/>
        <v>10</v>
      </c>
      <c r="Q131" s="313">
        <f t="shared" si="59"/>
        <v>2</v>
      </c>
      <c r="R131" s="313">
        <f t="shared" si="60"/>
        <v>8</v>
      </c>
      <c r="S131" s="313">
        <f t="shared" si="61"/>
        <v>9</v>
      </c>
      <c r="T131" s="313">
        <f t="shared" si="62"/>
        <v>1</v>
      </c>
      <c r="U131" s="308">
        <f t="shared" si="63"/>
        <v>5</v>
      </c>
      <c r="V131" s="316">
        <v>1</v>
      </c>
      <c r="W131" s="317">
        <v>0</v>
      </c>
      <c r="X131" s="316">
        <v>4</v>
      </c>
      <c r="Y131" s="317">
        <v>0</v>
      </c>
      <c r="Z131" s="314">
        <f t="shared" si="64"/>
        <v>7</v>
      </c>
      <c r="AA131" s="317">
        <v>1</v>
      </c>
      <c r="AB131" s="316">
        <v>6</v>
      </c>
      <c r="AC131" s="317">
        <v>0</v>
      </c>
      <c r="AD131" s="316">
        <v>0</v>
      </c>
      <c r="AE131" s="308">
        <f t="shared" si="65"/>
        <v>6</v>
      </c>
      <c r="AF131" s="316">
        <v>0</v>
      </c>
      <c r="AG131" s="316">
        <v>0</v>
      </c>
      <c r="AH131" s="316">
        <v>5</v>
      </c>
      <c r="AI131" s="317">
        <v>1</v>
      </c>
      <c r="AJ131" s="314">
        <f t="shared" si="66"/>
        <v>2</v>
      </c>
      <c r="AK131" s="317">
        <v>0</v>
      </c>
      <c r="AL131" s="316">
        <v>2</v>
      </c>
      <c r="AM131" s="317">
        <v>0</v>
      </c>
      <c r="AN131" s="318">
        <v>0</v>
      </c>
    </row>
    <row r="132" spans="1:40" ht="13.75" customHeight="1" x14ac:dyDescent="0.2">
      <c r="A132" s="43" t="s">
        <v>263</v>
      </c>
      <c r="B132" s="307">
        <f t="shared" si="52"/>
        <v>5</v>
      </c>
      <c r="C132" s="308">
        <f t="shared" si="53"/>
        <v>12</v>
      </c>
      <c r="D132" s="309">
        <f t="shared" si="54"/>
        <v>5</v>
      </c>
      <c r="E132" s="308">
        <f t="shared" si="55"/>
        <v>4</v>
      </c>
      <c r="F132" s="308">
        <f t="shared" si="56"/>
        <v>11</v>
      </c>
      <c r="G132" s="338">
        <v>2</v>
      </c>
      <c r="H132" s="339">
        <v>9</v>
      </c>
      <c r="I132" s="338">
        <v>2</v>
      </c>
      <c r="J132" s="339">
        <v>2</v>
      </c>
      <c r="K132" s="338">
        <v>0</v>
      </c>
      <c r="L132" s="339">
        <v>0</v>
      </c>
      <c r="M132" s="338">
        <v>1</v>
      </c>
      <c r="N132" s="339">
        <v>1</v>
      </c>
      <c r="O132" s="312">
        <f t="shared" si="57"/>
        <v>5</v>
      </c>
      <c r="P132" s="313">
        <f t="shared" si="58"/>
        <v>1</v>
      </c>
      <c r="Q132" s="313">
        <f t="shared" si="59"/>
        <v>1</v>
      </c>
      <c r="R132" s="313">
        <f t="shared" si="60"/>
        <v>0</v>
      </c>
      <c r="S132" s="313">
        <f t="shared" si="61"/>
        <v>4</v>
      </c>
      <c r="T132" s="313">
        <f t="shared" si="62"/>
        <v>0</v>
      </c>
      <c r="U132" s="308">
        <f t="shared" si="63"/>
        <v>1</v>
      </c>
      <c r="V132" s="316">
        <v>1</v>
      </c>
      <c r="W132" s="317">
        <v>0</v>
      </c>
      <c r="X132" s="316">
        <v>0</v>
      </c>
      <c r="Y132" s="317">
        <v>0</v>
      </c>
      <c r="Z132" s="314">
        <f t="shared" si="64"/>
        <v>3</v>
      </c>
      <c r="AA132" s="317">
        <v>0</v>
      </c>
      <c r="AB132" s="316">
        <v>0</v>
      </c>
      <c r="AC132" s="317">
        <v>3</v>
      </c>
      <c r="AD132" s="316">
        <v>0</v>
      </c>
      <c r="AE132" s="308">
        <f t="shared" si="65"/>
        <v>0</v>
      </c>
      <c r="AF132" s="316">
        <v>0</v>
      </c>
      <c r="AG132" s="316">
        <v>0</v>
      </c>
      <c r="AH132" s="316">
        <v>0</v>
      </c>
      <c r="AI132" s="317">
        <v>0</v>
      </c>
      <c r="AJ132" s="314">
        <f t="shared" si="66"/>
        <v>1</v>
      </c>
      <c r="AK132" s="317">
        <v>0</v>
      </c>
      <c r="AL132" s="316">
        <v>0</v>
      </c>
      <c r="AM132" s="317">
        <v>1</v>
      </c>
      <c r="AN132" s="318">
        <v>0</v>
      </c>
    </row>
    <row r="133" spans="1:40" s="306" customFormat="1" ht="13.75" customHeight="1" x14ac:dyDescent="0.2">
      <c r="A133" s="44" t="s">
        <v>262</v>
      </c>
      <c r="B133" s="307">
        <f t="shared" si="52"/>
        <v>8</v>
      </c>
      <c r="C133" s="308">
        <f t="shared" si="53"/>
        <v>448</v>
      </c>
      <c r="D133" s="309">
        <f t="shared" si="54"/>
        <v>68</v>
      </c>
      <c r="E133" s="321">
        <f t="shared" si="55"/>
        <v>6</v>
      </c>
      <c r="F133" s="321">
        <f t="shared" si="56"/>
        <v>443</v>
      </c>
      <c r="G133" s="342">
        <v>2</v>
      </c>
      <c r="H133" s="343">
        <v>6</v>
      </c>
      <c r="I133" s="342">
        <v>4</v>
      </c>
      <c r="J133" s="343">
        <v>437</v>
      </c>
      <c r="K133" s="342">
        <v>2</v>
      </c>
      <c r="L133" s="343">
        <v>5</v>
      </c>
      <c r="M133" s="342">
        <v>0</v>
      </c>
      <c r="N133" s="343">
        <v>0</v>
      </c>
      <c r="O133" s="325">
        <f t="shared" si="57"/>
        <v>68</v>
      </c>
      <c r="P133" s="313">
        <f t="shared" si="58"/>
        <v>57</v>
      </c>
      <c r="Q133" s="326">
        <f t="shared" si="59"/>
        <v>40</v>
      </c>
      <c r="R133" s="326">
        <f t="shared" si="60"/>
        <v>17</v>
      </c>
      <c r="S133" s="326">
        <f t="shared" si="61"/>
        <v>11</v>
      </c>
      <c r="T133" s="326">
        <f t="shared" si="62"/>
        <v>0</v>
      </c>
      <c r="U133" s="321">
        <f t="shared" si="63"/>
        <v>1</v>
      </c>
      <c r="V133" s="329">
        <v>1</v>
      </c>
      <c r="W133" s="330">
        <v>0</v>
      </c>
      <c r="X133" s="329">
        <v>0</v>
      </c>
      <c r="Y133" s="330">
        <v>0</v>
      </c>
      <c r="Z133" s="328">
        <f t="shared" si="64"/>
        <v>61</v>
      </c>
      <c r="AA133" s="330">
        <v>39</v>
      </c>
      <c r="AB133" s="329">
        <v>17</v>
      </c>
      <c r="AC133" s="330">
        <v>5</v>
      </c>
      <c r="AD133" s="329">
        <v>0</v>
      </c>
      <c r="AE133" s="321">
        <f t="shared" si="65"/>
        <v>6</v>
      </c>
      <c r="AF133" s="329">
        <v>0</v>
      </c>
      <c r="AG133" s="329">
        <v>0</v>
      </c>
      <c r="AH133" s="329">
        <v>6</v>
      </c>
      <c r="AI133" s="330">
        <v>0</v>
      </c>
      <c r="AJ133" s="328">
        <f t="shared" si="66"/>
        <v>0</v>
      </c>
      <c r="AK133" s="330">
        <v>0</v>
      </c>
      <c r="AL133" s="329">
        <v>0</v>
      </c>
      <c r="AM133" s="330">
        <v>0</v>
      </c>
      <c r="AN133" s="344">
        <v>0</v>
      </c>
    </row>
    <row r="134" spans="1:40" s="306" customFormat="1" ht="13.75" customHeight="1" x14ac:dyDescent="0.2">
      <c r="A134" s="35" t="s">
        <v>394</v>
      </c>
      <c r="B134" s="290">
        <f t="shared" si="52"/>
        <v>116</v>
      </c>
      <c r="C134" s="300">
        <f t="shared" si="53"/>
        <v>15247</v>
      </c>
      <c r="D134" s="301">
        <f t="shared" si="54"/>
        <v>441</v>
      </c>
      <c r="E134" s="332">
        <f t="shared" si="55"/>
        <v>96</v>
      </c>
      <c r="F134" s="332">
        <f t="shared" si="56"/>
        <v>12582</v>
      </c>
      <c r="G134" s="334">
        <f t="shared" ref="G134:N134" si="68">SUM(G135:G145)</f>
        <v>45</v>
      </c>
      <c r="H134" s="335">
        <f t="shared" si="68"/>
        <v>10287</v>
      </c>
      <c r="I134" s="334">
        <f t="shared" si="68"/>
        <v>51</v>
      </c>
      <c r="J134" s="335">
        <f t="shared" si="68"/>
        <v>2295</v>
      </c>
      <c r="K134" s="334">
        <f t="shared" si="68"/>
        <v>9</v>
      </c>
      <c r="L134" s="335">
        <f t="shared" si="68"/>
        <v>2456</v>
      </c>
      <c r="M134" s="334">
        <f t="shared" si="68"/>
        <v>11</v>
      </c>
      <c r="N134" s="335">
        <f t="shared" si="68"/>
        <v>209</v>
      </c>
      <c r="O134" s="335">
        <f t="shared" si="57"/>
        <v>441</v>
      </c>
      <c r="P134" s="304">
        <f t="shared" si="58"/>
        <v>314</v>
      </c>
      <c r="Q134" s="313">
        <f t="shared" si="59"/>
        <v>149</v>
      </c>
      <c r="R134" s="313">
        <f t="shared" si="60"/>
        <v>165</v>
      </c>
      <c r="S134" s="313">
        <f t="shared" si="61"/>
        <v>126</v>
      </c>
      <c r="T134" s="313">
        <f t="shared" si="62"/>
        <v>1</v>
      </c>
      <c r="U134" s="332">
        <f t="shared" si="63"/>
        <v>143</v>
      </c>
      <c r="V134" s="313">
        <f>SUM(V135:V145)</f>
        <v>129</v>
      </c>
      <c r="W134" s="332">
        <f>SUM(W135:W145)</f>
        <v>6</v>
      </c>
      <c r="X134" s="313">
        <f>SUM(X135:X145)</f>
        <v>8</v>
      </c>
      <c r="Y134" s="332">
        <f>SUM(Y135:Y145)</f>
        <v>0</v>
      </c>
      <c r="Z134" s="313">
        <f t="shared" si="64"/>
        <v>160</v>
      </c>
      <c r="AA134" s="332">
        <f>SUM(AA135:AA145)</f>
        <v>10</v>
      </c>
      <c r="AB134" s="313">
        <f>SUM(AB135:AB145)</f>
        <v>145</v>
      </c>
      <c r="AC134" s="332">
        <f>SUM(AC135:AC145)</f>
        <v>5</v>
      </c>
      <c r="AD134" s="313">
        <f>SUM(AD135:AD145)</f>
        <v>0</v>
      </c>
      <c r="AE134" s="332">
        <f t="shared" si="65"/>
        <v>112</v>
      </c>
      <c r="AF134" s="313">
        <f>SUM(AF135:AF145)</f>
        <v>0</v>
      </c>
      <c r="AG134" s="332">
        <f>SUM(AG135:AG145)</f>
        <v>0</v>
      </c>
      <c r="AH134" s="313">
        <f>SUM(AH135:AH145)</f>
        <v>112</v>
      </c>
      <c r="AI134" s="332">
        <f>SUM(AI135:AI145)</f>
        <v>0</v>
      </c>
      <c r="AJ134" s="313">
        <f t="shared" si="66"/>
        <v>26</v>
      </c>
      <c r="AK134" s="332">
        <f>SUM(AK135:AK145)</f>
        <v>10</v>
      </c>
      <c r="AL134" s="313">
        <f>SUM(AL135:AL145)</f>
        <v>14</v>
      </c>
      <c r="AM134" s="332">
        <f>SUM(AM135:AM145)</f>
        <v>1</v>
      </c>
      <c r="AN134" s="336">
        <f>SUM(AN135:AN145)</f>
        <v>1</v>
      </c>
    </row>
    <row r="135" spans="1:40" ht="13.75" customHeight="1" x14ac:dyDescent="0.2">
      <c r="A135" s="35" t="s">
        <v>365</v>
      </c>
      <c r="B135" s="307">
        <f t="shared" ref="B135:B166" si="69">E135+K135+M135</f>
        <v>5</v>
      </c>
      <c r="C135" s="308">
        <f t="shared" ref="C135:C166" si="70">F135+L135+N135</f>
        <v>266</v>
      </c>
      <c r="D135" s="309">
        <f t="shared" ref="D135:D166" si="71">O135</f>
        <v>42</v>
      </c>
      <c r="E135" s="308">
        <f t="shared" ref="E135:E166" si="72">G135+I135</f>
        <v>4</v>
      </c>
      <c r="F135" s="308">
        <f t="shared" ref="F135:F166" si="73">H135+J135</f>
        <v>257</v>
      </c>
      <c r="G135" s="338">
        <v>1</v>
      </c>
      <c r="H135" s="339">
        <v>124</v>
      </c>
      <c r="I135" s="338">
        <v>3</v>
      </c>
      <c r="J135" s="339">
        <v>133</v>
      </c>
      <c r="K135" s="338">
        <v>0</v>
      </c>
      <c r="L135" s="339">
        <v>0</v>
      </c>
      <c r="M135" s="338">
        <v>1</v>
      </c>
      <c r="N135" s="339">
        <v>9</v>
      </c>
      <c r="O135" s="312">
        <f t="shared" ref="O135:O166" si="74">U135+Z135+AE135+AJ135</f>
        <v>42</v>
      </c>
      <c r="P135" s="313">
        <f t="shared" ref="P135:P166" si="75">SUM(Q135:R135)</f>
        <v>41</v>
      </c>
      <c r="Q135" s="313">
        <f t="shared" ref="Q135:Q166" si="76">V135+AA135+AF135+AK135</f>
        <v>9</v>
      </c>
      <c r="R135" s="313">
        <f t="shared" ref="R135:R166" si="77">W135+AB135+AG135+AL135</f>
        <v>32</v>
      </c>
      <c r="S135" s="313">
        <f t="shared" ref="S135:S166" si="78">X135+AC135+AH135+AM135</f>
        <v>0</v>
      </c>
      <c r="T135" s="313">
        <f t="shared" ref="T135:T166" si="79">Y135+AD135+AI135+AN135</f>
        <v>1</v>
      </c>
      <c r="U135" s="308">
        <f t="shared" ref="U135:U166" si="80">SUM(V135:Y135)</f>
        <v>9</v>
      </c>
      <c r="V135" s="316">
        <v>9</v>
      </c>
      <c r="W135" s="317">
        <v>0</v>
      </c>
      <c r="X135" s="316">
        <v>0</v>
      </c>
      <c r="Y135" s="317">
        <v>0</v>
      </c>
      <c r="Z135" s="314">
        <f t="shared" ref="Z135:Z166" si="81">SUM(AA135:AD135)</f>
        <v>27</v>
      </c>
      <c r="AA135" s="317">
        <v>0</v>
      </c>
      <c r="AB135" s="316">
        <v>27</v>
      </c>
      <c r="AC135" s="317">
        <v>0</v>
      </c>
      <c r="AD135" s="316">
        <v>0</v>
      </c>
      <c r="AE135" s="308">
        <f t="shared" ref="AE135:AE166" si="82">SUM(AF135:AI135)</f>
        <v>0</v>
      </c>
      <c r="AF135" s="316">
        <v>0</v>
      </c>
      <c r="AG135" s="317">
        <v>0</v>
      </c>
      <c r="AH135" s="316">
        <v>0</v>
      </c>
      <c r="AI135" s="317">
        <v>0</v>
      </c>
      <c r="AJ135" s="314">
        <f t="shared" si="66"/>
        <v>6</v>
      </c>
      <c r="AK135" s="317">
        <v>0</v>
      </c>
      <c r="AL135" s="316">
        <v>5</v>
      </c>
      <c r="AM135" s="317">
        <v>0</v>
      </c>
      <c r="AN135" s="318">
        <v>1</v>
      </c>
    </row>
    <row r="136" spans="1:40" ht="13.75" customHeight="1" x14ac:dyDescent="0.2">
      <c r="A136" s="43" t="s">
        <v>241</v>
      </c>
      <c r="B136" s="307">
        <f t="shared" si="69"/>
        <v>13</v>
      </c>
      <c r="C136" s="308">
        <f t="shared" si="70"/>
        <v>96</v>
      </c>
      <c r="D136" s="309">
        <f t="shared" si="71"/>
        <v>59</v>
      </c>
      <c r="E136" s="308">
        <f t="shared" si="72"/>
        <v>12</v>
      </c>
      <c r="F136" s="308">
        <f t="shared" si="73"/>
        <v>89</v>
      </c>
      <c r="G136" s="338">
        <v>7</v>
      </c>
      <c r="H136" s="339">
        <v>75</v>
      </c>
      <c r="I136" s="338">
        <v>5</v>
      </c>
      <c r="J136" s="339">
        <v>14</v>
      </c>
      <c r="K136" s="338">
        <v>0</v>
      </c>
      <c r="L136" s="339">
        <v>0</v>
      </c>
      <c r="M136" s="338">
        <v>1</v>
      </c>
      <c r="N136" s="339">
        <v>7</v>
      </c>
      <c r="O136" s="312">
        <f t="shared" si="74"/>
        <v>59</v>
      </c>
      <c r="P136" s="313">
        <f t="shared" si="75"/>
        <v>58</v>
      </c>
      <c r="Q136" s="313">
        <f t="shared" si="76"/>
        <v>35</v>
      </c>
      <c r="R136" s="313">
        <f t="shared" si="77"/>
        <v>23</v>
      </c>
      <c r="S136" s="313">
        <f t="shared" si="78"/>
        <v>1</v>
      </c>
      <c r="T136" s="313">
        <f t="shared" si="79"/>
        <v>0</v>
      </c>
      <c r="U136" s="308">
        <f t="shared" si="80"/>
        <v>35</v>
      </c>
      <c r="V136" s="316">
        <v>35</v>
      </c>
      <c r="W136" s="317">
        <v>0</v>
      </c>
      <c r="X136" s="316">
        <v>0</v>
      </c>
      <c r="Y136" s="317">
        <v>0</v>
      </c>
      <c r="Z136" s="314">
        <f t="shared" si="81"/>
        <v>19</v>
      </c>
      <c r="AA136" s="317">
        <v>0</v>
      </c>
      <c r="AB136" s="316">
        <v>18</v>
      </c>
      <c r="AC136" s="317">
        <v>1</v>
      </c>
      <c r="AD136" s="316">
        <v>0</v>
      </c>
      <c r="AE136" s="308">
        <f t="shared" si="82"/>
        <v>0</v>
      </c>
      <c r="AF136" s="316">
        <v>0</v>
      </c>
      <c r="AG136" s="317">
        <v>0</v>
      </c>
      <c r="AH136" s="316">
        <v>0</v>
      </c>
      <c r="AI136" s="317">
        <v>0</v>
      </c>
      <c r="AJ136" s="314">
        <f t="shared" si="66"/>
        <v>5</v>
      </c>
      <c r="AK136" s="317">
        <v>0</v>
      </c>
      <c r="AL136" s="316">
        <v>5</v>
      </c>
      <c r="AM136" s="317">
        <v>0</v>
      </c>
      <c r="AN136" s="318">
        <v>0</v>
      </c>
    </row>
    <row r="137" spans="1:40" ht="13.75" customHeight="1" x14ac:dyDescent="0.2">
      <c r="A137" s="36" t="s">
        <v>395</v>
      </c>
      <c r="B137" s="307">
        <f t="shared" si="69"/>
        <v>7</v>
      </c>
      <c r="C137" s="308">
        <f t="shared" si="70"/>
        <v>11</v>
      </c>
      <c r="D137" s="309">
        <f t="shared" si="71"/>
        <v>13</v>
      </c>
      <c r="E137" s="308">
        <f t="shared" si="72"/>
        <v>6</v>
      </c>
      <c r="F137" s="308">
        <f t="shared" si="73"/>
        <v>10</v>
      </c>
      <c r="G137" s="338">
        <v>4</v>
      </c>
      <c r="H137" s="339">
        <v>8</v>
      </c>
      <c r="I137" s="338">
        <v>2</v>
      </c>
      <c r="J137" s="339">
        <v>2</v>
      </c>
      <c r="K137" s="338">
        <v>0</v>
      </c>
      <c r="L137" s="339">
        <v>0</v>
      </c>
      <c r="M137" s="338">
        <v>1</v>
      </c>
      <c r="N137" s="339">
        <v>1</v>
      </c>
      <c r="O137" s="312">
        <f t="shared" si="74"/>
        <v>13</v>
      </c>
      <c r="P137" s="313">
        <f t="shared" si="75"/>
        <v>10</v>
      </c>
      <c r="Q137" s="313">
        <f t="shared" si="76"/>
        <v>8</v>
      </c>
      <c r="R137" s="313">
        <f t="shared" si="77"/>
        <v>2</v>
      </c>
      <c r="S137" s="313">
        <f t="shared" si="78"/>
        <v>3</v>
      </c>
      <c r="T137" s="313">
        <f t="shared" si="79"/>
        <v>0</v>
      </c>
      <c r="U137" s="308">
        <f t="shared" si="80"/>
        <v>9</v>
      </c>
      <c r="V137" s="316">
        <v>6</v>
      </c>
      <c r="W137" s="317">
        <v>0</v>
      </c>
      <c r="X137" s="316">
        <v>3</v>
      </c>
      <c r="Y137" s="317">
        <v>0</v>
      </c>
      <c r="Z137" s="314">
        <f t="shared" si="81"/>
        <v>2</v>
      </c>
      <c r="AA137" s="317">
        <v>0</v>
      </c>
      <c r="AB137" s="316">
        <v>2</v>
      </c>
      <c r="AC137" s="317">
        <v>0</v>
      </c>
      <c r="AD137" s="316">
        <v>0</v>
      </c>
      <c r="AE137" s="308">
        <f t="shared" si="82"/>
        <v>0</v>
      </c>
      <c r="AF137" s="316">
        <v>0</v>
      </c>
      <c r="AG137" s="317">
        <v>0</v>
      </c>
      <c r="AH137" s="316">
        <v>0</v>
      </c>
      <c r="AI137" s="317">
        <v>0</v>
      </c>
      <c r="AJ137" s="314">
        <f t="shared" si="66"/>
        <v>2</v>
      </c>
      <c r="AK137" s="317">
        <v>2</v>
      </c>
      <c r="AL137" s="316">
        <v>0</v>
      </c>
      <c r="AM137" s="317">
        <v>0</v>
      </c>
      <c r="AN137" s="318">
        <v>0</v>
      </c>
    </row>
    <row r="138" spans="1:40" ht="13.75" customHeight="1" x14ac:dyDescent="0.2">
      <c r="A138" s="36" t="s">
        <v>239</v>
      </c>
      <c r="B138" s="307">
        <f t="shared" si="69"/>
        <v>7</v>
      </c>
      <c r="C138" s="308">
        <f t="shared" si="70"/>
        <v>70</v>
      </c>
      <c r="D138" s="309">
        <f t="shared" si="71"/>
        <v>13</v>
      </c>
      <c r="E138" s="308">
        <f t="shared" si="72"/>
        <v>6</v>
      </c>
      <c r="F138" s="308">
        <f t="shared" si="73"/>
        <v>69</v>
      </c>
      <c r="G138" s="338">
        <v>2</v>
      </c>
      <c r="H138" s="339">
        <v>43</v>
      </c>
      <c r="I138" s="338">
        <v>4</v>
      </c>
      <c r="J138" s="339">
        <v>26</v>
      </c>
      <c r="K138" s="338">
        <v>0</v>
      </c>
      <c r="L138" s="339">
        <v>0</v>
      </c>
      <c r="M138" s="338">
        <v>1</v>
      </c>
      <c r="N138" s="339">
        <v>1</v>
      </c>
      <c r="O138" s="312">
        <f t="shared" si="74"/>
        <v>13</v>
      </c>
      <c r="P138" s="313">
        <f t="shared" si="75"/>
        <v>13</v>
      </c>
      <c r="Q138" s="313">
        <f t="shared" si="76"/>
        <v>5</v>
      </c>
      <c r="R138" s="313">
        <f t="shared" si="77"/>
        <v>8</v>
      </c>
      <c r="S138" s="313">
        <f t="shared" si="78"/>
        <v>0</v>
      </c>
      <c r="T138" s="313">
        <f t="shared" si="79"/>
        <v>0</v>
      </c>
      <c r="U138" s="308">
        <f t="shared" si="80"/>
        <v>5</v>
      </c>
      <c r="V138" s="316">
        <v>5</v>
      </c>
      <c r="W138" s="317">
        <v>0</v>
      </c>
      <c r="X138" s="316">
        <v>0</v>
      </c>
      <c r="Y138" s="317">
        <v>0</v>
      </c>
      <c r="Z138" s="314">
        <f t="shared" si="81"/>
        <v>8</v>
      </c>
      <c r="AA138" s="317">
        <v>0</v>
      </c>
      <c r="AB138" s="316">
        <v>8</v>
      </c>
      <c r="AC138" s="317">
        <v>0</v>
      </c>
      <c r="AD138" s="316">
        <v>0</v>
      </c>
      <c r="AE138" s="308">
        <f t="shared" si="82"/>
        <v>0</v>
      </c>
      <c r="AF138" s="316">
        <v>0</v>
      </c>
      <c r="AG138" s="317">
        <v>0</v>
      </c>
      <c r="AH138" s="316">
        <v>0</v>
      </c>
      <c r="AI138" s="317">
        <v>0</v>
      </c>
      <c r="AJ138" s="314">
        <f t="shared" si="66"/>
        <v>0</v>
      </c>
      <c r="AK138" s="317">
        <v>0</v>
      </c>
      <c r="AL138" s="316">
        <v>0</v>
      </c>
      <c r="AM138" s="317">
        <v>0</v>
      </c>
      <c r="AN138" s="318">
        <v>0</v>
      </c>
    </row>
    <row r="139" spans="1:40" ht="13.75" customHeight="1" x14ac:dyDescent="0.2">
      <c r="A139" s="43" t="s">
        <v>244</v>
      </c>
      <c r="B139" s="307">
        <f t="shared" si="69"/>
        <v>21</v>
      </c>
      <c r="C139" s="308">
        <f t="shared" si="70"/>
        <v>1467</v>
      </c>
      <c r="D139" s="309">
        <f t="shared" si="71"/>
        <v>43</v>
      </c>
      <c r="E139" s="308">
        <f t="shared" si="72"/>
        <v>17</v>
      </c>
      <c r="F139" s="308">
        <f t="shared" si="73"/>
        <v>1445</v>
      </c>
      <c r="G139" s="338">
        <v>8</v>
      </c>
      <c r="H139" s="339">
        <v>14</v>
      </c>
      <c r="I139" s="338">
        <v>9</v>
      </c>
      <c r="J139" s="339">
        <v>1431</v>
      </c>
      <c r="K139" s="338">
        <v>2</v>
      </c>
      <c r="L139" s="339">
        <v>2</v>
      </c>
      <c r="M139" s="338">
        <v>2</v>
      </c>
      <c r="N139" s="339">
        <v>20</v>
      </c>
      <c r="O139" s="312">
        <f t="shared" si="74"/>
        <v>43</v>
      </c>
      <c r="P139" s="313">
        <f t="shared" si="75"/>
        <v>37</v>
      </c>
      <c r="Q139" s="313">
        <f t="shared" si="76"/>
        <v>17</v>
      </c>
      <c r="R139" s="313">
        <f t="shared" si="77"/>
        <v>20</v>
      </c>
      <c r="S139" s="313">
        <f t="shared" si="78"/>
        <v>6</v>
      </c>
      <c r="T139" s="313">
        <f t="shared" si="79"/>
        <v>0</v>
      </c>
      <c r="U139" s="308">
        <f t="shared" si="80"/>
        <v>15</v>
      </c>
      <c r="V139" s="316">
        <v>12</v>
      </c>
      <c r="W139" s="317">
        <v>1</v>
      </c>
      <c r="X139" s="316">
        <v>2</v>
      </c>
      <c r="Y139" s="317">
        <v>0</v>
      </c>
      <c r="Z139" s="314">
        <f t="shared" si="81"/>
        <v>23</v>
      </c>
      <c r="AA139" s="317">
        <v>5</v>
      </c>
      <c r="AB139" s="316">
        <v>17</v>
      </c>
      <c r="AC139" s="317">
        <v>1</v>
      </c>
      <c r="AD139" s="316">
        <v>0</v>
      </c>
      <c r="AE139" s="308">
        <f t="shared" si="82"/>
        <v>3</v>
      </c>
      <c r="AF139" s="316">
        <v>0</v>
      </c>
      <c r="AG139" s="317">
        <v>0</v>
      </c>
      <c r="AH139" s="316">
        <v>3</v>
      </c>
      <c r="AI139" s="317">
        <v>0</v>
      </c>
      <c r="AJ139" s="314">
        <f t="shared" ref="AJ139:AJ170" si="83">SUM(AK139:AN139)</f>
        <v>2</v>
      </c>
      <c r="AK139" s="317">
        <v>0</v>
      </c>
      <c r="AL139" s="316">
        <v>2</v>
      </c>
      <c r="AM139" s="317">
        <v>0</v>
      </c>
      <c r="AN139" s="318">
        <v>0</v>
      </c>
    </row>
    <row r="140" spans="1:40" ht="13.75" customHeight="1" x14ac:dyDescent="0.2">
      <c r="A140" s="36" t="s">
        <v>396</v>
      </c>
      <c r="B140" s="307">
        <f t="shared" si="69"/>
        <v>9</v>
      </c>
      <c r="C140" s="308">
        <f t="shared" si="70"/>
        <v>20</v>
      </c>
      <c r="D140" s="309">
        <f t="shared" si="71"/>
        <v>13</v>
      </c>
      <c r="E140" s="308">
        <f t="shared" si="72"/>
        <v>6</v>
      </c>
      <c r="F140" s="308">
        <f t="shared" si="73"/>
        <v>6</v>
      </c>
      <c r="G140" s="338">
        <v>5</v>
      </c>
      <c r="H140" s="339">
        <v>5</v>
      </c>
      <c r="I140" s="338">
        <v>1</v>
      </c>
      <c r="J140" s="339">
        <v>1</v>
      </c>
      <c r="K140" s="338">
        <v>2</v>
      </c>
      <c r="L140" s="339">
        <v>13</v>
      </c>
      <c r="M140" s="338">
        <v>1</v>
      </c>
      <c r="N140" s="339">
        <v>1</v>
      </c>
      <c r="O140" s="312">
        <f t="shared" si="74"/>
        <v>13</v>
      </c>
      <c r="P140" s="313">
        <f t="shared" si="75"/>
        <v>8</v>
      </c>
      <c r="Q140" s="313">
        <f t="shared" si="76"/>
        <v>7</v>
      </c>
      <c r="R140" s="313">
        <f t="shared" si="77"/>
        <v>1</v>
      </c>
      <c r="S140" s="313">
        <f t="shared" si="78"/>
        <v>5</v>
      </c>
      <c r="T140" s="313">
        <f t="shared" si="79"/>
        <v>0</v>
      </c>
      <c r="U140" s="308">
        <f t="shared" si="80"/>
        <v>10</v>
      </c>
      <c r="V140" s="316">
        <v>7</v>
      </c>
      <c r="W140" s="317">
        <v>0</v>
      </c>
      <c r="X140" s="316">
        <v>3</v>
      </c>
      <c r="Y140" s="317">
        <v>0</v>
      </c>
      <c r="Z140" s="314">
        <f t="shared" si="81"/>
        <v>1</v>
      </c>
      <c r="AA140" s="317">
        <v>0</v>
      </c>
      <c r="AB140" s="316">
        <v>1</v>
      </c>
      <c r="AC140" s="317">
        <v>0</v>
      </c>
      <c r="AD140" s="316">
        <v>0</v>
      </c>
      <c r="AE140" s="308">
        <f t="shared" si="82"/>
        <v>2</v>
      </c>
      <c r="AF140" s="316">
        <v>0</v>
      </c>
      <c r="AG140" s="317">
        <v>0</v>
      </c>
      <c r="AH140" s="316">
        <v>2</v>
      </c>
      <c r="AI140" s="317">
        <v>0</v>
      </c>
      <c r="AJ140" s="314">
        <f t="shared" si="83"/>
        <v>0</v>
      </c>
      <c r="AK140" s="317">
        <v>0</v>
      </c>
      <c r="AL140" s="316">
        <v>0</v>
      </c>
      <c r="AM140" s="317">
        <v>0</v>
      </c>
      <c r="AN140" s="318">
        <v>0</v>
      </c>
    </row>
    <row r="141" spans="1:40" ht="13.75" customHeight="1" x14ac:dyDescent="0.2">
      <c r="A141" s="36" t="s">
        <v>243</v>
      </c>
      <c r="B141" s="307">
        <f t="shared" si="69"/>
        <v>13</v>
      </c>
      <c r="C141" s="308">
        <f t="shared" si="70"/>
        <v>49</v>
      </c>
      <c r="D141" s="309">
        <f t="shared" si="71"/>
        <v>93</v>
      </c>
      <c r="E141" s="308">
        <f t="shared" si="72"/>
        <v>10</v>
      </c>
      <c r="F141" s="308">
        <f t="shared" si="73"/>
        <v>24</v>
      </c>
      <c r="G141" s="338">
        <v>4</v>
      </c>
      <c r="H141" s="339">
        <v>10</v>
      </c>
      <c r="I141" s="338">
        <v>6</v>
      </c>
      <c r="J141" s="339">
        <v>14</v>
      </c>
      <c r="K141" s="338">
        <v>1</v>
      </c>
      <c r="L141" s="339">
        <v>19</v>
      </c>
      <c r="M141" s="338">
        <v>2</v>
      </c>
      <c r="N141" s="339">
        <v>6</v>
      </c>
      <c r="O141" s="312">
        <f t="shared" si="74"/>
        <v>93</v>
      </c>
      <c r="P141" s="313">
        <f t="shared" si="75"/>
        <v>24</v>
      </c>
      <c r="Q141" s="313">
        <f t="shared" si="76"/>
        <v>16</v>
      </c>
      <c r="R141" s="313">
        <f t="shared" si="77"/>
        <v>8</v>
      </c>
      <c r="S141" s="313">
        <f t="shared" si="78"/>
        <v>69</v>
      </c>
      <c r="T141" s="313">
        <f t="shared" si="79"/>
        <v>0</v>
      </c>
      <c r="U141" s="308">
        <f t="shared" si="80"/>
        <v>13</v>
      </c>
      <c r="V141" s="316">
        <v>13</v>
      </c>
      <c r="W141" s="317">
        <v>0</v>
      </c>
      <c r="X141" s="316">
        <v>0</v>
      </c>
      <c r="Y141" s="317">
        <v>0</v>
      </c>
      <c r="Z141" s="314">
        <f t="shared" si="81"/>
        <v>9</v>
      </c>
      <c r="AA141" s="317">
        <v>3</v>
      </c>
      <c r="AB141" s="316">
        <v>6</v>
      </c>
      <c r="AC141" s="317">
        <v>0</v>
      </c>
      <c r="AD141" s="316">
        <v>0</v>
      </c>
      <c r="AE141" s="308">
        <f t="shared" si="82"/>
        <v>69</v>
      </c>
      <c r="AF141" s="316">
        <v>0</v>
      </c>
      <c r="AG141" s="317">
        <v>0</v>
      </c>
      <c r="AH141" s="316">
        <v>69</v>
      </c>
      <c r="AI141" s="317">
        <v>0</v>
      </c>
      <c r="AJ141" s="314">
        <f t="shared" si="83"/>
        <v>2</v>
      </c>
      <c r="AK141" s="317">
        <v>0</v>
      </c>
      <c r="AL141" s="316">
        <v>2</v>
      </c>
      <c r="AM141" s="317">
        <v>0</v>
      </c>
      <c r="AN141" s="318">
        <v>0</v>
      </c>
    </row>
    <row r="142" spans="1:40" ht="13.75" customHeight="1" x14ac:dyDescent="0.2">
      <c r="A142" s="43" t="s">
        <v>7</v>
      </c>
      <c r="B142" s="307">
        <f t="shared" si="69"/>
        <v>16</v>
      </c>
      <c r="C142" s="308">
        <f t="shared" si="70"/>
        <v>852</v>
      </c>
      <c r="D142" s="309">
        <f t="shared" si="71"/>
        <v>64</v>
      </c>
      <c r="E142" s="308">
        <f t="shared" si="72"/>
        <v>12</v>
      </c>
      <c r="F142" s="308">
        <f t="shared" si="73"/>
        <v>678</v>
      </c>
      <c r="G142" s="338">
        <v>5</v>
      </c>
      <c r="H142" s="339">
        <v>266</v>
      </c>
      <c r="I142" s="338">
        <v>7</v>
      </c>
      <c r="J142" s="339">
        <v>412</v>
      </c>
      <c r="K142" s="338">
        <v>2</v>
      </c>
      <c r="L142" s="339">
        <v>10</v>
      </c>
      <c r="M142" s="338">
        <v>2</v>
      </c>
      <c r="N142" s="339">
        <v>164</v>
      </c>
      <c r="O142" s="312">
        <f t="shared" si="74"/>
        <v>64</v>
      </c>
      <c r="P142" s="313">
        <f t="shared" si="75"/>
        <v>44</v>
      </c>
      <c r="Q142" s="313">
        <f t="shared" si="76"/>
        <v>14</v>
      </c>
      <c r="R142" s="313">
        <f t="shared" si="77"/>
        <v>30</v>
      </c>
      <c r="S142" s="313">
        <f t="shared" si="78"/>
        <v>20</v>
      </c>
      <c r="T142" s="313">
        <f t="shared" si="79"/>
        <v>0</v>
      </c>
      <c r="U142" s="308">
        <f t="shared" si="80"/>
        <v>11</v>
      </c>
      <c r="V142" s="316">
        <v>6</v>
      </c>
      <c r="W142" s="317">
        <v>5</v>
      </c>
      <c r="X142" s="316">
        <v>0</v>
      </c>
      <c r="Y142" s="317">
        <v>0</v>
      </c>
      <c r="Z142" s="314">
        <f t="shared" si="81"/>
        <v>25</v>
      </c>
      <c r="AA142" s="317">
        <v>0</v>
      </c>
      <c r="AB142" s="316">
        <v>25</v>
      </c>
      <c r="AC142" s="317">
        <v>0</v>
      </c>
      <c r="AD142" s="316">
        <v>0</v>
      </c>
      <c r="AE142" s="308">
        <f t="shared" si="82"/>
        <v>19</v>
      </c>
      <c r="AF142" s="316">
        <v>0</v>
      </c>
      <c r="AG142" s="317">
        <v>0</v>
      </c>
      <c r="AH142" s="316">
        <v>19</v>
      </c>
      <c r="AI142" s="317">
        <v>0</v>
      </c>
      <c r="AJ142" s="314">
        <f t="shared" si="83"/>
        <v>9</v>
      </c>
      <c r="AK142" s="317">
        <v>8</v>
      </c>
      <c r="AL142" s="316">
        <v>0</v>
      </c>
      <c r="AM142" s="317">
        <v>1</v>
      </c>
      <c r="AN142" s="318">
        <v>0</v>
      </c>
    </row>
    <row r="143" spans="1:40" ht="13.75" customHeight="1" x14ac:dyDescent="0.2">
      <c r="A143" s="36" t="s">
        <v>397</v>
      </c>
      <c r="B143" s="307">
        <f t="shared" si="69"/>
        <v>4</v>
      </c>
      <c r="C143" s="308">
        <f t="shared" si="70"/>
        <v>12</v>
      </c>
      <c r="D143" s="309">
        <f t="shared" si="71"/>
        <v>12</v>
      </c>
      <c r="E143" s="308">
        <f t="shared" si="72"/>
        <v>4</v>
      </c>
      <c r="F143" s="308">
        <f t="shared" si="73"/>
        <v>12</v>
      </c>
      <c r="G143" s="338">
        <v>2</v>
      </c>
      <c r="H143" s="339">
        <v>6</v>
      </c>
      <c r="I143" s="338">
        <v>2</v>
      </c>
      <c r="J143" s="339">
        <v>6</v>
      </c>
      <c r="K143" s="338">
        <v>0</v>
      </c>
      <c r="L143" s="339">
        <v>0</v>
      </c>
      <c r="M143" s="338">
        <v>0</v>
      </c>
      <c r="N143" s="339">
        <v>0</v>
      </c>
      <c r="O143" s="312">
        <f t="shared" si="74"/>
        <v>12</v>
      </c>
      <c r="P143" s="313">
        <f t="shared" si="75"/>
        <v>12</v>
      </c>
      <c r="Q143" s="313">
        <f t="shared" si="76"/>
        <v>10</v>
      </c>
      <c r="R143" s="313">
        <f t="shared" si="77"/>
        <v>2</v>
      </c>
      <c r="S143" s="313">
        <f t="shared" si="78"/>
        <v>0</v>
      </c>
      <c r="T143" s="313">
        <f t="shared" si="79"/>
        <v>0</v>
      </c>
      <c r="U143" s="308">
        <f t="shared" si="80"/>
        <v>10</v>
      </c>
      <c r="V143" s="316">
        <v>10</v>
      </c>
      <c r="W143" s="317">
        <v>0</v>
      </c>
      <c r="X143" s="316">
        <v>0</v>
      </c>
      <c r="Y143" s="317">
        <v>0</v>
      </c>
      <c r="Z143" s="314">
        <f t="shared" si="81"/>
        <v>2</v>
      </c>
      <c r="AA143" s="317">
        <v>0</v>
      </c>
      <c r="AB143" s="316">
        <v>2</v>
      </c>
      <c r="AC143" s="317">
        <v>0</v>
      </c>
      <c r="AD143" s="316">
        <v>0</v>
      </c>
      <c r="AE143" s="308">
        <f t="shared" si="82"/>
        <v>0</v>
      </c>
      <c r="AF143" s="316">
        <v>0</v>
      </c>
      <c r="AG143" s="317">
        <v>0</v>
      </c>
      <c r="AH143" s="316">
        <v>0</v>
      </c>
      <c r="AI143" s="317">
        <v>0</v>
      </c>
      <c r="AJ143" s="314">
        <f t="shared" si="83"/>
        <v>0</v>
      </c>
      <c r="AK143" s="317">
        <v>0</v>
      </c>
      <c r="AL143" s="316">
        <v>0</v>
      </c>
      <c r="AM143" s="317">
        <v>0</v>
      </c>
      <c r="AN143" s="318">
        <v>0</v>
      </c>
    </row>
    <row r="144" spans="1:40" ht="13.75" customHeight="1" x14ac:dyDescent="0.2">
      <c r="A144" s="36" t="s">
        <v>398</v>
      </c>
      <c r="B144" s="307">
        <f t="shared" si="69"/>
        <v>6</v>
      </c>
      <c r="C144" s="308">
        <f t="shared" si="70"/>
        <v>211</v>
      </c>
      <c r="D144" s="309">
        <f t="shared" si="71"/>
        <v>26</v>
      </c>
      <c r="E144" s="308">
        <f t="shared" si="72"/>
        <v>6</v>
      </c>
      <c r="F144" s="308">
        <f t="shared" si="73"/>
        <v>211</v>
      </c>
      <c r="G144" s="338">
        <v>0</v>
      </c>
      <c r="H144" s="339">
        <v>0</v>
      </c>
      <c r="I144" s="338">
        <v>6</v>
      </c>
      <c r="J144" s="339">
        <v>211</v>
      </c>
      <c r="K144" s="338">
        <v>0</v>
      </c>
      <c r="L144" s="339">
        <v>0</v>
      </c>
      <c r="M144" s="338">
        <v>0</v>
      </c>
      <c r="N144" s="339">
        <v>0</v>
      </c>
      <c r="O144" s="312">
        <f t="shared" si="74"/>
        <v>26</v>
      </c>
      <c r="P144" s="313">
        <f t="shared" si="75"/>
        <v>23</v>
      </c>
      <c r="Q144" s="313">
        <f t="shared" si="76"/>
        <v>0</v>
      </c>
      <c r="R144" s="313">
        <f t="shared" si="77"/>
        <v>23</v>
      </c>
      <c r="S144" s="313">
        <f t="shared" si="78"/>
        <v>3</v>
      </c>
      <c r="T144" s="313">
        <f t="shared" si="79"/>
        <v>0</v>
      </c>
      <c r="U144" s="308">
        <f t="shared" si="80"/>
        <v>0</v>
      </c>
      <c r="V144" s="316">
        <v>0</v>
      </c>
      <c r="W144" s="317">
        <v>0</v>
      </c>
      <c r="X144" s="316">
        <v>0</v>
      </c>
      <c r="Y144" s="317">
        <v>0</v>
      </c>
      <c r="Z144" s="314">
        <f t="shared" si="81"/>
        <v>26</v>
      </c>
      <c r="AA144" s="317">
        <v>0</v>
      </c>
      <c r="AB144" s="316">
        <v>23</v>
      </c>
      <c r="AC144" s="317">
        <v>3</v>
      </c>
      <c r="AD144" s="316">
        <v>0</v>
      </c>
      <c r="AE144" s="308">
        <f t="shared" si="82"/>
        <v>0</v>
      </c>
      <c r="AF144" s="316">
        <v>0</v>
      </c>
      <c r="AG144" s="317">
        <v>0</v>
      </c>
      <c r="AH144" s="316">
        <v>0</v>
      </c>
      <c r="AI144" s="317">
        <v>0</v>
      </c>
      <c r="AJ144" s="314">
        <f t="shared" si="83"/>
        <v>0</v>
      </c>
      <c r="AK144" s="317">
        <v>0</v>
      </c>
      <c r="AL144" s="316">
        <v>0</v>
      </c>
      <c r="AM144" s="317">
        <v>0</v>
      </c>
      <c r="AN144" s="318">
        <v>0</v>
      </c>
    </row>
    <row r="145" spans="1:40" s="306" customFormat="1" ht="13.75" customHeight="1" x14ac:dyDescent="0.2">
      <c r="A145" s="43" t="s">
        <v>236</v>
      </c>
      <c r="B145" s="307">
        <f t="shared" si="69"/>
        <v>15</v>
      </c>
      <c r="C145" s="308">
        <f t="shared" si="70"/>
        <v>12193</v>
      </c>
      <c r="D145" s="309">
        <f t="shared" si="71"/>
        <v>63</v>
      </c>
      <c r="E145" s="308">
        <f t="shared" si="72"/>
        <v>13</v>
      </c>
      <c r="F145" s="308">
        <f t="shared" si="73"/>
        <v>9781</v>
      </c>
      <c r="G145" s="338">
        <v>7</v>
      </c>
      <c r="H145" s="339">
        <v>9736</v>
      </c>
      <c r="I145" s="338">
        <v>6</v>
      </c>
      <c r="J145" s="339">
        <v>45</v>
      </c>
      <c r="K145" s="338">
        <v>2</v>
      </c>
      <c r="L145" s="339">
        <v>2412</v>
      </c>
      <c r="M145" s="338">
        <v>0</v>
      </c>
      <c r="N145" s="339">
        <v>0</v>
      </c>
      <c r="O145" s="312">
        <f t="shared" si="74"/>
        <v>63</v>
      </c>
      <c r="P145" s="326">
        <f t="shared" si="75"/>
        <v>44</v>
      </c>
      <c r="Q145" s="313">
        <f t="shared" si="76"/>
        <v>28</v>
      </c>
      <c r="R145" s="313">
        <f t="shared" si="77"/>
        <v>16</v>
      </c>
      <c r="S145" s="313">
        <f t="shared" si="78"/>
        <v>19</v>
      </c>
      <c r="T145" s="313">
        <f t="shared" si="79"/>
        <v>0</v>
      </c>
      <c r="U145" s="308">
        <f t="shared" si="80"/>
        <v>26</v>
      </c>
      <c r="V145" s="316">
        <v>26</v>
      </c>
      <c r="W145" s="317">
        <v>0</v>
      </c>
      <c r="X145" s="316">
        <v>0</v>
      </c>
      <c r="Y145" s="317">
        <v>0</v>
      </c>
      <c r="Z145" s="314">
        <f t="shared" si="81"/>
        <v>18</v>
      </c>
      <c r="AA145" s="317">
        <v>2</v>
      </c>
      <c r="AB145" s="316">
        <v>16</v>
      </c>
      <c r="AC145" s="317">
        <v>0</v>
      </c>
      <c r="AD145" s="316">
        <v>0</v>
      </c>
      <c r="AE145" s="308">
        <f t="shared" si="82"/>
        <v>19</v>
      </c>
      <c r="AF145" s="316">
        <v>0</v>
      </c>
      <c r="AG145" s="317">
        <v>0</v>
      </c>
      <c r="AH145" s="316">
        <v>19</v>
      </c>
      <c r="AI145" s="317">
        <v>0</v>
      </c>
      <c r="AJ145" s="314">
        <f t="shared" si="83"/>
        <v>0</v>
      </c>
      <c r="AK145" s="317">
        <v>0</v>
      </c>
      <c r="AL145" s="316">
        <v>0</v>
      </c>
      <c r="AM145" s="317">
        <v>0</v>
      </c>
      <c r="AN145" s="318">
        <v>0</v>
      </c>
    </row>
    <row r="146" spans="1:40" s="306" customFormat="1" ht="13.75" customHeight="1" x14ac:dyDescent="0.2">
      <c r="A146" s="27" t="s">
        <v>399</v>
      </c>
      <c r="B146" s="290">
        <f t="shared" si="69"/>
        <v>133</v>
      </c>
      <c r="C146" s="300">
        <f t="shared" si="70"/>
        <v>24031</v>
      </c>
      <c r="D146" s="301">
        <f t="shared" si="71"/>
        <v>248</v>
      </c>
      <c r="E146" s="300">
        <f t="shared" si="72"/>
        <v>61</v>
      </c>
      <c r="F146" s="300">
        <f t="shared" si="73"/>
        <v>8883</v>
      </c>
      <c r="G146" s="302">
        <f t="shared" ref="G146:N146" si="84">SUM(G147:G155)</f>
        <v>37</v>
      </c>
      <c r="H146" s="303">
        <f t="shared" si="84"/>
        <v>408</v>
      </c>
      <c r="I146" s="302">
        <f t="shared" si="84"/>
        <v>24</v>
      </c>
      <c r="J146" s="303">
        <f t="shared" si="84"/>
        <v>8475</v>
      </c>
      <c r="K146" s="302">
        <f t="shared" si="84"/>
        <v>24</v>
      </c>
      <c r="L146" s="303">
        <f t="shared" si="84"/>
        <v>12054</v>
      </c>
      <c r="M146" s="302">
        <f t="shared" si="84"/>
        <v>48</v>
      </c>
      <c r="N146" s="303">
        <f t="shared" si="84"/>
        <v>3094</v>
      </c>
      <c r="O146" s="303">
        <f t="shared" si="74"/>
        <v>248</v>
      </c>
      <c r="P146" s="313">
        <f t="shared" si="75"/>
        <v>180</v>
      </c>
      <c r="Q146" s="304">
        <f t="shared" si="76"/>
        <v>68</v>
      </c>
      <c r="R146" s="304">
        <f t="shared" si="77"/>
        <v>112</v>
      </c>
      <c r="S146" s="304">
        <f t="shared" si="78"/>
        <v>67</v>
      </c>
      <c r="T146" s="304">
        <f t="shared" si="79"/>
        <v>1</v>
      </c>
      <c r="U146" s="300">
        <f t="shared" si="80"/>
        <v>74</v>
      </c>
      <c r="V146" s="304">
        <f>SUM(V147:V155)</f>
        <v>67</v>
      </c>
      <c r="W146" s="300">
        <f>SUM(W147:W155)</f>
        <v>5</v>
      </c>
      <c r="X146" s="304">
        <f>SUM(X147:X155)</f>
        <v>2</v>
      </c>
      <c r="Y146" s="300">
        <f>SUM(Y147:Y155)</f>
        <v>0</v>
      </c>
      <c r="Z146" s="304">
        <f t="shared" si="81"/>
        <v>98</v>
      </c>
      <c r="AA146" s="300">
        <f>SUM(AA147:AA155)</f>
        <v>1</v>
      </c>
      <c r="AB146" s="304">
        <f>SUM(AB147:AB155)</f>
        <v>94</v>
      </c>
      <c r="AC146" s="300">
        <f>SUM(AC147:AC155)</f>
        <v>2</v>
      </c>
      <c r="AD146" s="304">
        <f>SUM(AD147:AD155)</f>
        <v>1</v>
      </c>
      <c r="AE146" s="300">
        <f t="shared" si="82"/>
        <v>63</v>
      </c>
      <c r="AF146" s="304">
        <f>SUM(AF147:AF155)</f>
        <v>0</v>
      </c>
      <c r="AG146" s="300">
        <f>SUM(AG147:AG155)</f>
        <v>0</v>
      </c>
      <c r="AH146" s="304">
        <f>SUM(AH147:AH155)</f>
        <v>63</v>
      </c>
      <c r="AI146" s="300">
        <f>SUM(AI147:AI155)</f>
        <v>0</v>
      </c>
      <c r="AJ146" s="304">
        <f t="shared" si="83"/>
        <v>13</v>
      </c>
      <c r="AK146" s="300">
        <f>SUM(AK147:AK155)</f>
        <v>0</v>
      </c>
      <c r="AL146" s="304">
        <f>SUM(AL147:AL155)</f>
        <v>13</v>
      </c>
      <c r="AM146" s="300">
        <f>SUM(AM147:AM155)</f>
        <v>0</v>
      </c>
      <c r="AN146" s="305">
        <f>SUM(AN147:AN155)</f>
        <v>0</v>
      </c>
    </row>
    <row r="147" spans="1:40" ht="13.75" customHeight="1" x14ac:dyDescent="0.2">
      <c r="A147" s="35" t="s">
        <v>365</v>
      </c>
      <c r="B147" s="307">
        <f t="shared" si="69"/>
        <v>1</v>
      </c>
      <c r="C147" s="308">
        <f t="shared" si="70"/>
        <v>335</v>
      </c>
      <c r="D147" s="309">
        <f t="shared" si="71"/>
        <v>19</v>
      </c>
      <c r="E147" s="308">
        <f t="shared" si="72"/>
        <v>1</v>
      </c>
      <c r="F147" s="308">
        <f t="shared" si="73"/>
        <v>335</v>
      </c>
      <c r="G147" s="338">
        <v>1</v>
      </c>
      <c r="H147" s="339">
        <v>335</v>
      </c>
      <c r="I147" s="338">
        <v>0</v>
      </c>
      <c r="J147" s="339">
        <v>0</v>
      </c>
      <c r="K147" s="338">
        <v>0</v>
      </c>
      <c r="L147" s="339">
        <v>0</v>
      </c>
      <c r="M147" s="338">
        <v>0</v>
      </c>
      <c r="N147" s="339">
        <v>0</v>
      </c>
      <c r="O147" s="312">
        <f t="shared" si="74"/>
        <v>19</v>
      </c>
      <c r="P147" s="313">
        <f t="shared" si="75"/>
        <v>19</v>
      </c>
      <c r="Q147" s="313">
        <f t="shared" si="76"/>
        <v>19</v>
      </c>
      <c r="R147" s="313">
        <f t="shared" si="77"/>
        <v>0</v>
      </c>
      <c r="S147" s="313">
        <f t="shared" si="78"/>
        <v>0</v>
      </c>
      <c r="T147" s="313">
        <f t="shared" si="79"/>
        <v>0</v>
      </c>
      <c r="U147" s="308">
        <f t="shared" si="80"/>
        <v>19</v>
      </c>
      <c r="V147" s="316">
        <v>19</v>
      </c>
      <c r="W147" s="317">
        <v>0</v>
      </c>
      <c r="X147" s="316">
        <v>0</v>
      </c>
      <c r="Y147" s="317">
        <v>0</v>
      </c>
      <c r="Z147" s="314">
        <f t="shared" si="81"/>
        <v>0</v>
      </c>
      <c r="AA147" s="317">
        <v>0</v>
      </c>
      <c r="AB147" s="316">
        <v>0</v>
      </c>
      <c r="AC147" s="317">
        <v>0</v>
      </c>
      <c r="AD147" s="316">
        <v>0</v>
      </c>
      <c r="AE147" s="308">
        <f t="shared" si="82"/>
        <v>0</v>
      </c>
      <c r="AF147" s="316">
        <v>0</v>
      </c>
      <c r="AG147" s="317">
        <v>0</v>
      </c>
      <c r="AH147" s="316">
        <v>0</v>
      </c>
      <c r="AI147" s="317">
        <v>0</v>
      </c>
      <c r="AJ147" s="314">
        <f t="shared" si="83"/>
        <v>0</v>
      </c>
      <c r="AK147" s="317">
        <v>0</v>
      </c>
      <c r="AL147" s="316">
        <v>0</v>
      </c>
      <c r="AM147" s="317">
        <v>0</v>
      </c>
      <c r="AN147" s="318">
        <v>0</v>
      </c>
    </row>
    <row r="148" spans="1:40" ht="13.75" customHeight="1" x14ac:dyDescent="0.2">
      <c r="A148" s="43" t="s">
        <v>234</v>
      </c>
      <c r="B148" s="307">
        <f t="shared" si="69"/>
        <v>9</v>
      </c>
      <c r="C148" s="308">
        <f t="shared" si="70"/>
        <v>37</v>
      </c>
      <c r="D148" s="309">
        <f t="shared" si="71"/>
        <v>34</v>
      </c>
      <c r="E148" s="308">
        <f t="shared" si="72"/>
        <v>9</v>
      </c>
      <c r="F148" s="308">
        <f t="shared" si="73"/>
        <v>37</v>
      </c>
      <c r="G148" s="338">
        <v>5</v>
      </c>
      <c r="H148" s="339">
        <v>9</v>
      </c>
      <c r="I148" s="338">
        <v>4</v>
      </c>
      <c r="J148" s="339">
        <v>28</v>
      </c>
      <c r="K148" s="338">
        <v>0</v>
      </c>
      <c r="L148" s="339">
        <v>0</v>
      </c>
      <c r="M148" s="338">
        <v>0</v>
      </c>
      <c r="N148" s="339">
        <v>0</v>
      </c>
      <c r="O148" s="312">
        <f t="shared" si="74"/>
        <v>34</v>
      </c>
      <c r="P148" s="313">
        <f t="shared" si="75"/>
        <v>31</v>
      </c>
      <c r="Q148" s="313">
        <f t="shared" si="76"/>
        <v>11</v>
      </c>
      <c r="R148" s="313">
        <f t="shared" si="77"/>
        <v>20</v>
      </c>
      <c r="S148" s="313">
        <f t="shared" si="78"/>
        <v>3</v>
      </c>
      <c r="T148" s="313">
        <f t="shared" si="79"/>
        <v>0</v>
      </c>
      <c r="U148" s="308">
        <f t="shared" si="80"/>
        <v>12</v>
      </c>
      <c r="V148" s="316">
        <v>11</v>
      </c>
      <c r="W148" s="317">
        <v>0</v>
      </c>
      <c r="X148" s="316">
        <v>1</v>
      </c>
      <c r="Y148" s="317">
        <v>0</v>
      </c>
      <c r="Z148" s="314">
        <f t="shared" si="81"/>
        <v>22</v>
      </c>
      <c r="AA148" s="317">
        <v>0</v>
      </c>
      <c r="AB148" s="316">
        <v>20</v>
      </c>
      <c r="AC148" s="317">
        <v>2</v>
      </c>
      <c r="AD148" s="316">
        <v>0</v>
      </c>
      <c r="AE148" s="308">
        <f t="shared" si="82"/>
        <v>0</v>
      </c>
      <c r="AF148" s="316">
        <v>0</v>
      </c>
      <c r="AG148" s="317">
        <v>0</v>
      </c>
      <c r="AH148" s="316">
        <v>0</v>
      </c>
      <c r="AI148" s="317">
        <v>0</v>
      </c>
      <c r="AJ148" s="314">
        <f t="shared" si="83"/>
        <v>0</v>
      </c>
      <c r="AK148" s="317">
        <v>0</v>
      </c>
      <c r="AL148" s="316">
        <v>0</v>
      </c>
      <c r="AM148" s="317">
        <v>0</v>
      </c>
      <c r="AN148" s="318">
        <v>0</v>
      </c>
    </row>
    <row r="149" spans="1:40" ht="13.75" customHeight="1" x14ac:dyDescent="0.2">
      <c r="A149" s="36" t="s">
        <v>400</v>
      </c>
      <c r="B149" s="307">
        <f t="shared" si="69"/>
        <v>6</v>
      </c>
      <c r="C149" s="308">
        <f t="shared" si="70"/>
        <v>24</v>
      </c>
      <c r="D149" s="309">
        <f t="shared" si="71"/>
        <v>6</v>
      </c>
      <c r="E149" s="308">
        <f t="shared" si="72"/>
        <v>6</v>
      </c>
      <c r="F149" s="308">
        <f t="shared" si="73"/>
        <v>24</v>
      </c>
      <c r="G149" s="338">
        <v>1</v>
      </c>
      <c r="H149" s="339">
        <v>3</v>
      </c>
      <c r="I149" s="338">
        <v>5</v>
      </c>
      <c r="J149" s="339">
        <v>21</v>
      </c>
      <c r="K149" s="338">
        <v>0</v>
      </c>
      <c r="L149" s="339">
        <v>0</v>
      </c>
      <c r="M149" s="338">
        <v>0</v>
      </c>
      <c r="N149" s="339">
        <v>0</v>
      </c>
      <c r="O149" s="312">
        <f t="shared" si="74"/>
        <v>6</v>
      </c>
      <c r="P149" s="313">
        <f t="shared" si="75"/>
        <v>6</v>
      </c>
      <c r="Q149" s="313">
        <f t="shared" si="76"/>
        <v>3</v>
      </c>
      <c r="R149" s="313">
        <f t="shared" si="77"/>
        <v>3</v>
      </c>
      <c r="S149" s="313">
        <f t="shared" si="78"/>
        <v>0</v>
      </c>
      <c r="T149" s="313">
        <f t="shared" si="79"/>
        <v>0</v>
      </c>
      <c r="U149" s="308">
        <f t="shared" si="80"/>
        <v>3</v>
      </c>
      <c r="V149" s="316">
        <v>3</v>
      </c>
      <c r="W149" s="317">
        <v>0</v>
      </c>
      <c r="X149" s="316">
        <v>0</v>
      </c>
      <c r="Y149" s="317">
        <v>0</v>
      </c>
      <c r="Z149" s="314">
        <f t="shared" si="81"/>
        <v>3</v>
      </c>
      <c r="AA149" s="317">
        <v>0</v>
      </c>
      <c r="AB149" s="316">
        <v>3</v>
      </c>
      <c r="AC149" s="317">
        <v>0</v>
      </c>
      <c r="AD149" s="316">
        <v>0</v>
      </c>
      <c r="AE149" s="308">
        <f t="shared" si="82"/>
        <v>0</v>
      </c>
      <c r="AF149" s="316">
        <v>0</v>
      </c>
      <c r="AG149" s="317">
        <v>0</v>
      </c>
      <c r="AH149" s="316">
        <v>0</v>
      </c>
      <c r="AI149" s="317">
        <v>0</v>
      </c>
      <c r="AJ149" s="314">
        <f t="shared" si="83"/>
        <v>0</v>
      </c>
      <c r="AK149" s="317">
        <v>0</v>
      </c>
      <c r="AL149" s="316">
        <v>0</v>
      </c>
      <c r="AM149" s="317">
        <v>0</v>
      </c>
      <c r="AN149" s="318">
        <v>0</v>
      </c>
    </row>
    <row r="150" spans="1:40" ht="13.75" customHeight="1" x14ac:dyDescent="0.2">
      <c r="A150" s="36" t="s">
        <v>401</v>
      </c>
      <c r="B150" s="307">
        <f t="shared" si="69"/>
        <v>20</v>
      </c>
      <c r="C150" s="308">
        <f t="shared" si="70"/>
        <v>11042</v>
      </c>
      <c r="D150" s="309">
        <f t="shared" si="71"/>
        <v>67</v>
      </c>
      <c r="E150" s="308">
        <f t="shared" si="72"/>
        <v>15</v>
      </c>
      <c r="F150" s="308">
        <f t="shared" si="73"/>
        <v>8384</v>
      </c>
      <c r="G150" s="338">
        <v>10</v>
      </c>
      <c r="H150" s="339">
        <v>27</v>
      </c>
      <c r="I150" s="338">
        <v>5</v>
      </c>
      <c r="J150" s="339">
        <v>8357</v>
      </c>
      <c r="K150" s="338">
        <v>4</v>
      </c>
      <c r="L150" s="339">
        <v>2655</v>
      </c>
      <c r="M150" s="338">
        <v>1</v>
      </c>
      <c r="N150" s="339">
        <v>3</v>
      </c>
      <c r="O150" s="312">
        <f t="shared" si="74"/>
        <v>67</v>
      </c>
      <c r="P150" s="313">
        <f t="shared" si="75"/>
        <v>48</v>
      </c>
      <c r="Q150" s="313">
        <f t="shared" si="76"/>
        <v>17</v>
      </c>
      <c r="R150" s="313">
        <f t="shared" si="77"/>
        <v>31</v>
      </c>
      <c r="S150" s="313">
        <f t="shared" si="78"/>
        <v>18</v>
      </c>
      <c r="T150" s="313">
        <f t="shared" si="79"/>
        <v>1</v>
      </c>
      <c r="U150" s="308">
        <f t="shared" si="80"/>
        <v>21</v>
      </c>
      <c r="V150" s="316">
        <v>17</v>
      </c>
      <c r="W150" s="317">
        <v>4</v>
      </c>
      <c r="X150" s="316">
        <v>0</v>
      </c>
      <c r="Y150" s="317">
        <v>0</v>
      </c>
      <c r="Z150" s="314">
        <f t="shared" si="81"/>
        <v>28</v>
      </c>
      <c r="AA150" s="317">
        <v>0</v>
      </c>
      <c r="AB150" s="316">
        <v>27</v>
      </c>
      <c r="AC150" s="317">
        <v>0</v>
      </c>
      <c r="AD150" s="316">
        <v>1</v>
      </c>
      <c r="AE150" s="308">
        <f t="shared" si="82"/>
        <v>18</v>
      </c>
      <c r="AF150" s="316">
        <v>0</v>
      </c>
      <c r="AG150" s="317">
        <v>0</v>
      </c>
      <c r="AH150" s="316">
        <v>18</v>
      </c>
      <c r="AI150" s="317">
        <v>0</v>
      </c>
      <c r="AJ150" s="314">
        <f t="shared" si="83"/>
        <v>0</v>
      </c>
      <c r="AK150" s="317">
        <v>0</v>
      </c>
      <c r="AL150" s="316">
        <v>0</v>
      </c>
      <c r="AM150" s="317">
        <v>0</v>
      </c>
      <c r="AN150" s="318">
        <v>0</v>
      </c>
    </row>
    <row r="151" spans="1:40" ht="13.75" customHeight="1" x14ac:dyDescent="0.2">
      <c r="A151" s="43" t="s">
        <v>231</v>
      </c>
      <c r="B151" s="307">
        <f t="shared" si="69"/>
        <v>36</v>
      </c>
      <c r="C151" s="308">
        <f t="shared" si="70"/>
        <v>12406</v>
      </c>
      <c r="D151" s="309">
        <f t="shared" si="71"/>
        <v>107</v>
      </c>
      <c r="E151" s="308">
        <f t="shared" si="72"/>
        <v>16</v>
      </c>
      <c r="F151" s="308">
        <f t="shared" si="73"/>
        <v>57</v>
      </c>
      <c r="G151" s="338">
        <v>11</v>
      </c>
      <c r="H151" s="339">
        <v>17</v>
      </c>
      <c r="I151" s="338">
        <v>5</v>
      </c>
      <c r="J151" s="339">
        <v>40</v>
      </c>
      <c r="K151" s="338">
        <v>10</v>
      </c>
      <c r="L151" s="339">
        <v>9364</v>
      </c>
      <c r="M151" s="338">
        <v>10</v>
      </c>
      <c r="N151" s="339">
        <v>2985</v>
      </c>
      <c r="O151" s="312">
        <f t="shared" si="74"/>
        <v>107</v>
      </c>
      <c r="P151" s="313">
        <f t="shared" si="75"/>
        <v>63</v>
      </c>
      <c r="Q151" s="313">
        <f t="shared" si="76"/>
        <v>8</v>
      </c>
      <c r="R151" s="313">
        <f t="shared" si="77"/>
        <v>55</v>
      </c>
      <c r="S151" s="313">
        <f t="shared" si="78"/>
        <v>44</v>
      </c>
      <c r="T151" s="313">
        <f t="shared" si="79"/>
        <v>0</v>
      </c>
      <c r="U151" s="308">
        <f t="shared" si="80"/>
        <v>10</v>
      </c>
      <c r="V151" s="316">
        <v>8</v>
      </c>
      <c r="W151" s="317">
        <v>1</v>
      </c>
      <c r="X151" s="316">
        <v>1</v>
      </c>
      <c r="Y151" s="317">
        <v>0</v>
      </c>
      <c r="Z151" s="314">
        <f t="shared" si="81"/>
        <v>41</v>
      </c>
      <c r="AA151" s="317">
        <v>0</v>
      </c>
      <c r="AB151" s="316">
        <v>41</v>
      </c>
      <c r="AC151" s="317">
        <v>0</v>
      </c>
      <c r="AD151" s="316">
        <v>0</v>
      </c>
      <c r="AE151" s="308">
        <f t="shared" si="82"/>
        <v>43</v>
      </c>
      <c r="AF151" s="316">
        <v>0</v>
      </c>
      <c r="AG151" s="317">
        <v>0</v>
      </c>
      <c r="AH151" s="316">
        <v>43</v>
      </c>
      <c r="AI151" s="317">
        <v>0</v>
      </c>
      <c r="AJ151" s="314">
        <f t="shared" si="83"/>
        <v>13</v>
      </c>
      <c r="AK151" s="317">
        <v>0</v>
      </c>
      <c r="AL151" s="316">
        <v>13</v>
      </c>
      <c r="AM151" s="317">
        <v>0</v>
      </c>
      <c r="AN151" s="318">
        <v>0</v>
      </c>
    </row>
    <row r="152" spans="1:40" ht="13.75" customHeight="1" x14ac:dyDescent="0.2">
      <c r="A152" s="36" t="s">
        <v>402</v>
      </c>
      <c r="B152" s="307">
        <f t="shared" si="69"/>
        <v>0</v>
      </c>
      <c r="C152" s="308">
        <f t="shared" si="70"/>
        <v>0</v>
      </c>
      <c r="D152" s="309">
        <f t="shared" si="71"/>
        <v>0</v>
      </c>
      <c r="E152" s="308">
        <f t="shared" si="72"/>
        <v>0</v>
      </c>
      <c r="F152" s="308">
        <f t="shared" si="73"/>
        <v>0</v>
      </c>
      <c r="G152" s="338">
        <v>0</v>
      </c>
      <c r="H152" s="339">
        <v>0</v>
      </c>
      <c r="I152" s="338">
        <v>0</v>
      </c>
      <c r="J152" s="339">
        <v>0</v>
      </c>
      <c r="K152" s="338">
        <v>0</v>
      </c>
      <c r="L152" s="339">
        <v>0</v>
      </c>
      <c r="M152" s="338">
        <v>0</v>
      </c>
      <c r="N152" s="339">
        <v>0</v>
      </c>
      <c r="O152" s="312">
        <f t="shared" si="74"/>
        <v>0</v>
      </c>
      <c r="P152" s="313">
        <f t="shared" si="75"/>
        <v>0</v>
      </c>
      <c r="Q152" s="313">
        <f t="shared" si="76"/>
        <v>0</v>
      </c>
      <c r="R152" s="313">
        <f t="shared" si="77"/>
        <v>0</v>
      </c>
      <c r="S152" s="313">
        <f t="shared" si="78"/>
        <v>0</v>
      </c>
      <c r="T152" s="313">
        <f t="shared" si="79"/>
        <v>0</v>
      </c>
      <c r="U152" s="308">
        <f t="shared" si="80"/>
        <v>0</v>
      </c>
      <c r="V152" s="316">
        <v>0</v>
      </c>
      <c r="W152" s="317">
        <v>0</v>
      </c>
      <c r="X152" s="316">
        <v>0</v>
      </c>
      <c r="Y152" s="317">
        <v>0</v>
      </c>
      <c r="Z152" s="314">
        <f t="shared" si="81"/>
        <v>0</v>
      </c>
      <c r="AA152" s="317">
        <v>0</v>
      </c>
      <c r="AB152" s="316">
        <v>0</v>
      </c>
      <c r="AC152" s="317">
        <v>0</v>
      </c>
      <c r="AD152" s="316">
        <v>0</v>
      </c>
      <c r="AE152" s="308">
        <f t="shared" si="82"/>
        <v>0</v>
      </c>
      <c r="AF152" s="316">
        <v>0</v>
      </c>
      <c r="AG152" s="317">
        <v>0</v>
      </c>
      <c r="AH152" s="316">
        <v>0</v>
      </c>
      <c r="AI152" s="317">
        <v>0</v>
      </c>
      <c r="AJ152" s="314">
        <f t="shared" si="83"/>
        <v>0</v>
      </c>
      <c r="AK152" s="317">
        <v>0</v>
      </c>
      <c r="AL152" s="316">
        <v>0</v>
      </c>
      <c r="AM152" s="317">
        <v>0</v>
      </c>
      <c r="AN152" s="318">
        <v>0</v>
      </c>
    </row>
    <row r="153" spans="1:40" ht="13.75" customHeight="1" x14ac:dyDescent="0.2">
      <c r="A153" s="43" t="s">
        <v>229</v>
      </c>
      <c r="B153" s="307">
        <f t="shared" si="69"/>
        <v>16</v>
      </c>
      <c r="C153" s="308">
        <f t="shared" si="70"/>
        <v>44</v>
      </c>
      <c r="D153" s="309">
        <f t="shared" si="71"/>
        <v>7</v>
      </c>
      <c r="E153" s="308">
        <f t="shared" si="72"/>
        <v>10</v>
      </c>
      <c r="F153" s="308">
        <f t="shared" si="73"/>
        <v>35</v>
      </c>
      <c r="G153" s="338">
        <v>7</v>
      </c>
      <c r="H153" s="339">
        <v>13</v>
      </c>
      <c r="I153" s="338">
        <v>3</v>
      </c>
      <c r="J153" s="339">
        <v>22</v>
      </c>
      <c r="K153" s="338">
        <v>1</v>
      </c>
      <c r="L153" s="339">
        <v>4</v>
      </c>
      <c r="M153" s="338">
        <v>5</v>
      </c>
      <c r="N153" s="339">
        <v>5</v>
      </c>
      <c r="O153" s="314">
        <f t="shared" si="74"/>
        <v>7</v>
      </c>
      <c r="P153" s="313">
        <f t="shared" si="75"/>
        <v>6</v>
      </c>
      <c r="Q153" s="313">
        <f t="shared" si="76"/>
        <v>6</v>
      </c>
      <c r="R153" s="313">
        <f t="shared" si="77"/>
        <v>0</v>
      </c>
      <c r="S153" s="313">
        <f t="shared" si="78"/>
        <v>1</v>
      </c>
      <c r="T153" s="313">
        <f t="shared" si="79"/>
        <v>0</v>
      </c>
      <c r="U153" s="308">
        <f t="shared" si="80"/>
        <v>5</v>
      </c>
      <c r="V153" s="316">
        <v>5</v>
      </c>
      <c r="W153" s="317">
        <v>0</v>
      </c>
      <c r="X153" s="316">
        <v>0</v>
      </c>
      <c r="Y153" s="317">
        <v>0</v>
      </c>
      <c r="Z153" s="314">
        <f t="shared" si="81"/>
        <v>1</v>
      </c>
      <c r="AA153" s="317">
        <v>1</v>
      </c>
      <c r="AB153" s="316">
        <v>0</v>
      </c>
      <c r="AC153" s="317">
        <v>0</v>
      </c>
      <c r="AD153" s="316">
        <v>0</v>
      </c>
      <c r="AE153" s="308">
        <f t="shared" si="82"/>
        <v>1</v>
      </c>
      <c r="AF153" s="316">
        <v>0</v>
      </c>
      <c r="AG153" s="317">
        <v>0</v>
      </c>
      <c r="AH153" s="316">
        <v>1</v>
      </c>
      <c r="AI153" s="317">
        <v>0</v>
      </c>
      <c r="AJ153" s="314">
        <f t="shared" si="83"/>
        <v>0</v>
      </c>
      <c r="AK153" s="317">
        <v>0</v>
      </c>
      <c r="AL153" s="316">
        <v>0</v>
      </c>
      <c r="AM153" s="317">
        <v>0</v>
      </c>
      <c r="AN153" s="318">
        <v>0</v>
      </c>
    </row>
    <row r="154" spans="1:40" ht="13.75" customHeight="1" x14ac:dyDescent="0.2">
      <c r="A154" s="36" t="s">
        <v>403</v>
      </c>
      <c r="B154" s="307">
        <f t="shared" si="69"/>
        <v>30</v>
      </c>
      <c r="C154" s="308">
        <f t="shared" si="70"/>
        <v>101</v>
      </c>
      <c r="D154" s="309">
        <f t="shared" si="71"/>
        <v>0</v>
      </c>
      <c r="E154" s="308">
        <f t="shared" si="72"/>
        <v>1</v>
      </c>
      <c r="F154" s="308">
        <f t="shared" si="73"/>
        <v>3</v>
      </c>
      <c r="G154" s="338">
        <v>0</v>
      </c>
      <c r="H154" s="339">
        <v>0</v>
      </c>
      <c r="I154" s="338">
        <v>1</v>
      </c>
      <c r="J154" s="339">
        <v>3</v>
      </c>
      <c r="K154" s="338">
        <v>0</v>
      </c>
      <c r="L154" s="339">
        <v>0</v>
      </c>
      <c r="M154" s="338">
        <v>29</v>
      </c>
      <c r="N154" s="339">
        <v>98</v>
      </c>
      <c r="O154" s="314">
        <f t="shared" si="74"/>
        <v>0</v>
      </c>
      <c r="P154" s="313">
        <f t="shared" si="75"/>
        <v>0</v>
      </c>
      <c r="Q154" s="313">
        <f t="shared" si="76"/>
        <v>0</v>
      </c>
      <c r="R154" s="313">
        <f t="shared" si="77"/>
        <v>0</v>
      </c>
      <c r="S154" s="313">
        <f t="shared" si="78"/>
        <v>0</v>
      </c>
      <c r="T154" s="313">
        <f t="shared" si="79"/>
        <v>0</v>
      </c>
      <c r="U154" s="308">
        <f t="shared" si="80"/>
        <v>0</v>
      </c>
      <c r="V154" s="316">
        <v>0</v>
      </c>
      <c r="W154" s="317">
        <v>0</v>
      </c>
      <c r="X154" s="316">
        <v>0</v>
      </c>
      <c r="Y154" s="317">
        <v>0</v>
      </c>
      <c r="Z154" s="314">
        <f t="shared" si="81"/>
        <v>0</v>
      </c>
      <c r="AA154" s="317">
        <v>0</v>
      </c>
      <c r="AB154" s="316">
        <v>0</v>
      </c>
      <c r="AC154" s="317">
        <v>0</v>
      </c>
      <c r="AD154" s="316">
        <v>0</v>
      </c>
      <c r="AE154" s="308">
        <f t="shared" si="82"/>
        <v>0</v>
      </c>
      <c r="AF154" s="316">
        <v>0</v>
      </c>
      <c r="AG154" s="317">
        <v>0</v>
      </c>
      <c r="AH154" s="316">
        <v>0</v>
      </c>
      <c r="AI154" s="317">
        <v>0</v>
      </c>
      <c r="AJ154" s="314">
        <f t="shared" si="83"/>
        <v>0</v>
      </c>
      <c r="AK154" s="317">
        <v>0</v>
      </c>
      <c r="AL154" s="316">
        <v>0</v>
      </c>
      <c r="AM154" s="317">
        <v>0</v>
      </c>
      <c r="AN154" s="318">
        <v>0</v>
      </c>
    </row>
    <row r="155" spans="1:40" s="306" customFormat="1" ht="13.75" customHeight="1" x14ac:dyDescent="0.2">
      <c r="A155" s="16" t="s">
        <v>230</v>
      </c>
      <c r="B155" s="320">
        <f t="shared" si="69"/>
        <v>15</v>
      </c>
      <c r="C155" s="321">
        <f t="shared" si="70"/>
        <v>42</v>
      </c>
      <c r="D155" s="322">
        <f t="shared" si="71"/>
        <v>8</v>
      </c>
      <c r="E155" s="321">
        <f t="shared" si="72"/>
        <v>3</v>
      </c>
      <c r="F155" s="321">
        <f t="shared" si="73"/>
        <v>8</v>
      </c>
      <c r="G155" s="342">
        <v>2</v>
      </c>
      <c r="H155" s="343">
        <v>4</v>
      </c>
      <c r="I155" s="342">
        <v>1</v>
      </c>
      <c r="J155" s="343">
        <v>4</v>
      </c>
      <c r="K155" s="342">
        <v>9</v>
      </c>
      <c r="L155" s="343">
        <v>31</v>
      </c>
      <c r="M155" s="342">
        <v>3</v>
      </c>
      <c r="N155" s="343">
        <v>3</v>
      </c>
      <c r="O155" s="328">
        <f t="shared" si="74"/>
        <v>8</v>
      </c>
      <c r="P155" s="326">
        <f t="shared" si="75"/>
        <v>7</v>
      </c>
      <c r="Q155" s="326">
        <f t="shared" si="76"/>
        <v>4</v>
      </c>
      <c r="R155" s="326">
        <f t="shared" si="77"/>
        <v>3</v>
      </c>
      <c r="S155" s="326">
        <f t="shared" si="78"/>
        <v>1</v>
      </c>
      <c r="T155" s="326">
        <f t="shared" si="79"/>
        <v>0</v>
      </c>
      <c r="U155" s="321">
        <f t="shared" si="80"/>
        <v>4</v>
      </c>
      <c r="V155" s="329">
        <v>4</v>
      </c>
      <c r="W155" s="330">
        <v>0</v>
      </c>
      <c r="X155" s="329">
        <v>0</v>
      </c>
      <c r="Y155" s="330">
        <v>0</v>
      </c>
      <c r="Z155" s="328">
        <f t="shared" si="81"/>
        <v>3</v>
      </c>
      <c r="AA155" s="330">
        <v>0</v>
      </c>
      <c r="AB155" s="329">
        <v>3</v>
      </c>
      <c r="AC155" s="330">
        <v>0</v>
      </c>
      <c r="AD155" s="329">
        <v>0</v>
      </c>
      <c r="AE155" s="321">
        <f t="shared" si="82"/>
        <v>1</v>
      </c>
      <c r="AF155" s="329">
        <v>0</v>
      </c>
      <c r="AG155" s="330">
        <v>0</v>
      </c>
      <c r="AH155" s="329">
        <v>1</v>
      </c>
      <c r="AI155" s="330">
        <v>0</v>
      </c>
      <c r="AJ155" s="328">
        <f t="shared" si="83"/>
        <v>0</v>
      </c>
      <c r="AK155" s="330">
        <v>0</v>
      </c>
      <c r="AL155" s="329">
        <v>0</v>
      </c>
      <c r="AM155" s="330">
        <v>0</v>
      </c>
      <c r="AN155" s="344">
        <v>0</v>
      </c>
    </row>
    <row r="156" spans="1:40" s="306" customFormat="1" ht="13.75" customHeight="1" x14ac:dyDescent="0.2">
      <c r="A156" s="35" t="s">
        <v>404</v>
      </c>
      <c r="B156" s="319">
        <f t="shared" si="69"/>
        <v>145</v>
      </c>
      <c r="C156" s="332">
        <f t="shared" si="70"/>
        <v>82024</v>
      </c>
      <c r="D156" s="333">
        <f t="shared" si="71"/>
        <v>524</v>
      </c>
      <c r="E156" s="332">
        <f t="shared" si="72"/>
        <v>94</v>
      </c>
      <c r="F156" s="332">
        <f t="shared" si="73"/>
        <v>12454</v>
      </c>
      <c r="G156" s="334">
        <f t="shared" ref="G156:N156" si="85">SUM(G157:G170)</f>
        <v>46</v>
      </c>
      <c r="H156" s="335">
        <f t="shared" si="85"/>
        <v>225</v>
      </c>
      <c r="I156" s="334">
        <f t="shared" si="85"/>
        <v>48</v>
      </c>
      <c r="J156" s="335">
        <f t="shared" si="85"/>
        <v>12229</v>
      </c>
      <c r="K156" s="334">
        <f t="shared" si="85"/>
        <v>28</v>
      </c>
      <c r="L156" s="335">
        <f t="shared" si="85"/>
        <v>66828</v>
      </c>
      <c r="M156" s="334">
        <f t="shared" si="85"/>
        <v>23</v>
      </c>
      <c r="N156" s="335">
        <f t="shared" si="85"/>
        <v>2742</v>
      </c>
      <c r="O156" s="335">
        <f t="shared" si="74"/>
        <v>524</v>
      </c>
      <c r="P156" s="304">
        <f t="shared" si="75"/>
        <v>208</v>
      </c>
      <c r="Q156" s="313">
        <f t="shared" si="76"/>
        <v>64</v>
      </c>
      <c r="R156" s="313">
        <f t="shared" si="77"/>
        <v>144</v>
      </c>
      <c r="S156" s="313">
        <f t="shared" si="78"/>
        <v>314</v>
      </c>
      <c r="T156" s="313">
        <f t="shared" si="79"/>
        <v>2</v>
      </c>
      <c r="U156" s="332">
        <f t="shared" si="80"/>
        <v>77</v>
      </c>
      <c r="V156" s="313">
        <f>SUM(V157:V170)</f>
        <v>60</v>
      </c>
      <c r="W156" s="332">
        <f>SUM(W157:W170)</f>
        <v>10</v>
      </c>
      <c r="X156" s="313">
        <f>SUM(X157:X170)</f>
        <v>7</v>
      </c>
      <c r="Y156" s="332">
        <f>SUM(Y157:Y170)</f>
        <v>0</v>
      </c>
      <c r="Z156" s="313">
        <f t="shared" si="81"/>
        <v>120</v>
      </c>
      <c r="AA156" s="332">
        <f>SUM(AA157:AA170)</f>
        <v>0</v>
      </c>
      <c r="AB156" s="313">
        <f>SUM(AB157:AB170)</f>
        <v>103</v>
      </c>
      <c r="AC156" s="332">
        <f>SUM(AC157:AC170)</f>
        <v>16</v>
      </c>
      <c r="AD156" s="313">
        <f>SUM(AD157:AD170)</f>
        <v>1</v>
      </c>
      <c r="AE156" s="332">
        <f t="shared" si="82"/>
        <v>288</v>
      </c>
      <c r="AF156" s="313">
        <f>SUM(AF157:AF170)</f>
        <v>3</v>
      </c>
      <c r="AG156" s="332">
        <f>SUM(AG157:AG170)</f>
        <v>0</v>
      </c>
      <c r="AH156" s="313">
        <f>SUM(AH157:AH170)</f>
        <v>285</v>
      </c>
      <c r="AI156" s="332">
        <f>SUM(AI157:AI170)</f>
        <v>0</v>
      </c>
      <c r="AJ156" s="313">
        <f t="shared" si="83"/>
        <v>39</v>
      </c>
      <c r="AK156" s="332">
        <f>SUM(AK157:AK170)</f>
        <v>1</v>
      </c>
      <c r="AL156" s="313">
        <f>SUM(AL157:AL170)</f>
        <v>31</v>
      </c>
      <c r="AM156" s="332">
        <f>SUM(AM157:AM170)</f>
        <v>6</v>
      </c>
      <c r="AN156" s="336">
        <f>SUM(AN157:AN170)</f>
        <v>1</v>
      </c>
    </row>
    <row r="157" spans="1:40" ht="13.75" customHeight="1" x14ac:dyDescent="0.2">
      <c r="A157" s="35" t="s">
        <v>365</v>
      </c>
      <c r="B157" s="307">
        <f t="shared" si="69"/>
        <v>3</v>
      </c>
      <c r="C157" s="308">
        <f t="shared" si="70"/>
        <v>64488</v>
      </c>
      <c r="D157" s="309">
        <f t="shared" si="71"/>
        <v>67</v>
      </c>
      <c r="E157" s="308">
        <f t="shared" si="72"/>
        <v>0</v>
      </c>
      <c r="F157" s="308">
        <f t="shared" si="73"/>
        <v>0</v>
      </c>
      <c r="G157" s="338">
        <v>0</v>
      </c>
      <c r="H157" s="339">
        <v>0</v>
      </c>
      <c r="I157" s="338">
        <v>0</v>
      </c>
      <c r="J157" s="339">
        <v>0</v>
      </c>
      <c r="K157" s="338">
        <v>3</v>
      </c>
      <c r="L157" s="339">
        <v>64488</v>
      </c>
      <c r="M157" s="338">
        <v>0</v>
      </c>
      <c r="N157" s="339">
        <v>0</v>
      </c>
      <c r="O157" s="312">
        <f t="shared" si="74"/>
        <v>67</v>
      </c>
      <c r="P157" s="313">
        <f t="shared" si="75"/>
        <v>0</v>
      </c>
      <c r="Q157" s="313">
        <f t="shared" si="76"/>
        <v>0</v>
      </c>
      <c r="R157" s="313">
        <f t="shared" si="77"/>
        <v>0</v>
      </c>
      <c r="S157" s="313">
        <f t="shared" si="78"/>
        <v>67</v>
      </c>
      <c r="T157" s="313">
        <f t="shared" si="79"/>
        <v>0</v>
      </c>
      <c r="U157" s="308">
        <f t="shared" si="80"/>
        <v>0</v>
      </c>
      <c r="V157" s="316">
        <v>0</v>
      </c>
      <c r="W157" s="317">
        <v>0</v>
      </c>
      <c r="X157" s="316">
        <v>0</v>
      </c>
      <c r="Y157" s="317">
        <v>0</v>
      </c>
      <c r="Z157" s="314">
        <f t="shared" si="81"/>
        <v>0</v>
      </c>
      <c r="AA157" s="317">
        <v>0</v>
      </c>
      <c r="AB157" s="316">
        <v>0</v>
      </c>
      <c r="AC157" s="317">
        <v>0</v>
      </c>
      <c r="AD157" s="316">
        <v>0</v>
      </c>
      <c r="AE157" s="308">
        <f t="shared" si="82"/>
        <v>67</v>
      </c>
      <c r="AF157" s="316">
        <v>0</v>
      </c>
      <c r="AG157" s="317">
        <v>0</v>
      </c>
      <c r="AH157" s="316">
        <v>67</v>
      </c>
      <c r="AI157" s="317">
        <v>0</v>
      </c>
      <c r="AJ157" s="314">
        <f t="shared" si="83"/>
        <v>0</v>
      </c>
      <c r="AK157" s="317">
        <v>0</v>
      </c>
      <c r="AL157" s="316">
        <v>0</v>
      </c>
      <c r="AM157" s="317">
        <v>0</v>
      </c>
      <c r="AN157" s="318">
        <v>0</v>
      </c>
    </row>
    <row r="158" spans="1:40" ht="13.75" customHeight="1" x14ac:dyDescent="0.2">
      <c r="A158" s="43" t="s">
        <v>8</v>
      </c>
      <c r="B158" s="307">
        <f t="shared" si="69"/>
        <v>17</v>
      </c>
      <c r="C158" s="308">
        <f t="shared" si="70"/>
        <v>3233</v>
      </c>
      <c r="D158" s="309">
        <f t="shared" si="71"/>
        <v>49</v>
      </c>
      <c r="E158" s="308">
        <f t="shared" si="72"/>
        <v>14</v>
      </c>
      <c r="F158" s="308">
        <f t="shared" si="73"/>
        <v>554</v>
      </c>
      <c r="G158" s="338">
        <v>10</v>
      </c>
      <c r="H158" s="339">
        <v>52</v>
      </c>
      <c r="I158" s="338">
        <v>4</v>
      </c>
      <c r="J158" s="339">
        <v>502</v>
      </c>
      <c r="K158" s="338">
        <v>0</v>
      </c>
      <c r="L158" s="339">
        <v>0</v>
      </c>
      <c r="M158" s="338">
        <v>3</v>
      </c>
      <c r="N158" s="339">
        <v>2679</v>
      </c>
      <c r="O158" s="312">
        <f t="shared" si="74"/>
        <v>49</v>
      </c>
      <c r="P158" s="313">
        <f t="shared" si="75"/>
        <v>41</v>
      </c>
      <c r="Q158" s="313">
        <f t="shared" si="76"/>
        <v>16</v>
      </c>
      <c r="R158" s="313">
        <f t="shared" si="77"/>
        <v>25</v>
      </c>
      <c r="S158" s="313">
        <f t="shared" si="78"/>
        <v>6</v>
      </c>
      <c r="T158" s="313">
        <f t="shared" si="79"/>
        <v>2</v>
      </c>
      <c r="U158" s="308">
        <f t="shared" si="80"/>
        <v>21</v>
      </c>
      <c r="V158" s="316">
        <v>16</v>
      </c>
      <c r="W158" s="317">
        <v>3</v>
      </c>
      <c r="X158" s="316">
        <v>2</v>
      </c>
      <c r="Y158" s="317">
        <v>0</v>
      </c>
      <c r="Z158" s="314">
        <f t="shared" si="81"/>
        <v>8</v>
      </c>
      <c r="AA158" s="317">
        <v>0</v>
      </c>
      <c r="AB158" s="316">
        <v>6</v>
      </c>
      <c r="AC158" s="317">
        <v>1</v>
      </c>
      <c r="AD158" s="316">
        <v>1</v>
      </c>
      <c r="AE158" s="308">
        <f t="shared" si="82"/>
        <v>0</v>
      </c>
      <c r="AF158" s="316">
        <v>0</v>
      </c>
      <c r="AG158" s="317">
        <v>0</v>
      </c>
      <c r="AH158" s="316">
        <v>0</v>
      </c>
      <c r="AI158" s="317">
        <v>0</v>
      </c>
      <c r="AJ158" s="314">
        <f t="shared" si="83"/>
        <v>20</v>
      </c>
      <c r="AK158" s="317">
        <v>0</v>
      </c>
      <c r="AL158" s="316">
        <v>16</v>
      </c>
      <c r="AM158" s="317">
        <v>3</v>
      </c>
      <c r="AN158" s="318">
        <v>1</v>
      </c>
    </row>
    <row r="159" spans="1:40" ht="13.75" customHeight="1" x14ac:dyDescent="0.2">
      <c r="A159" s="36" t="s">
        <v>405</v>
      </c>
      <c r="B159" s="307">
        <f t="shared" si="69"/>
        <v>14</v>
      </c>
      <c r="C159" s="308">
        <f t="shared" si="70"/>
        <v>179</v>
      </c>
      <c r="D159" s="309">
        <f t="shared" si="71"/>
        <v>20</v>
      </c>
      <c r="E159" s="308">
        <f t="shared" si="72"/>
        <v>10</v>
      </c>
      <c r="F159" s="308">
        <f t="shared" si="73"/>
        <v>151</v>
      </c>
      <c r="G159" s="338">
        <v>6</v>
      </c>
      <c r="H159" s="339">
        <v>116</v>
      </c>
      <c r="I159" s="338">
        <v>4</v>
      </c>
      <c r="J159" s="339">
        <v>35</v>
      </c>
      <c r="K159" s="338">
        <v>1</v>
      </c>
      <c r="L159" s="339">
        <v>19</v>
      </c>
      <c r="M159" s="338">
        <v>3</v>
      </c>
      <c r="N159" s="339">
        <v>9</v>
      </c>
      <c r="O159" s="312">
        <f t="shared" si="74"/>
        <v>20</v>
      </c>
      <c r="P159" s="313">
        <f t="shared" si="75"/>
        <v>17</v>
      </c>
      <c r="Q159" s="313">
        <f t="shared" si="76"/>
        <v>11</v>
      </c>
      <c r="R159" s="313">
        <f t="shared" si="77"/>
        <v>6</v>
      </c>
      <c r="S159" s="313">
        <f t="shared" si="78"/>
        <v>3</v>
      </c>
      <c r="T159" s="313">
        <f t="shared" si="79"/>
        <v>0</v>
      </c>
      <c r="U159" s="308">
        <f t="shared" si="80"/>
        <v>10</v>
      </c>
      <c r="V159" s="316">
        <v>10</v>
      </c>
      <c r="W159" s="317">
        <v>0</v>
      </c>
      <c r="X159" s="316">
        <v>0</v>
      </c>
      <c r="Y159" s="317">
        <v>0</v>
      </c>
      <c r="Z159" s="314">
        <f t="shared" si="81"/>
        <v>6</v>
      </c>
      <c r="AA159" s="317">
        <v>0</v>
      </c>
      <c r="AB159" s="316">
        <v>6</v>
      </c>
      <c r="AC159" s="317">
        <v>0</v>
      </c>
      <c r="AD159" s="316">
        <v>0</v>
      </c>
      <c r="AE159" s="308">
        <f t="shared" si="82"/>
        <v>3</v>
      </c>
      <c r="AF159" s="316">
        <v>0</v>
      </c>
      <c r="AG159" s="317">
        <v>0</v>
      </c>
      <c r="AH159" s="316">
        <v>3</v>
      </c>
      <c r="AI159" s="317">
        <v>0</v>
      </c>
      <c r="AJ159" s="314">
        <f t="shared" si="83"/>
        <v>1</v>
      </c>
      <c r="AK159" s="317">
        <v>1</v>
      </c>
      <c r="AL159" s="316">
        <v>0</v>
      </c>
      <c r="AM159" s="317">
        <v>0</v>
      </c>
      <c r="AN159" s="318">
        <v>0</v>
      </c>
    </row>
    <row r="160" spans="1:40" ht="13.75" customHeight="1" x14ac:dyDescent="0.2">
      <c r="A160" s="36" t="s">
        <v>221</v>
      </c>
      <c r="B160" s="307">
        <f t="shared" si="69"/>
        <v>3</v>
      </c>
      <c r="C160" s="308">
        <f t="shared" si="70"/>
        <v>7</v>
      </c>
      <c r="D160" s="309">
        <f t="shared" si="71"/>
        <v>1</v>
      </c>
      <c r="E160" s="308">
        <f t="shared" si="72"/>
        <v>2</v>
      </c>
      <c r="F160" s="308">
        <f t="shared" si="73"/>
        <v>6</v>
      </c>
      <c r="G160" s="338">
        <v>2</v>
      </c>
      <c r="H160" s="339">
        <v>6</v>
      </c>
      <c r="I160" s="338">
        <v>0</v>
      </c>
      <c r="J160" s="339">
        <v>0</v>
      </c>
      <c r="K160" s="338">
        <v>0</v>
      </c>
      <c r="L160" s="339">
        <v>0</v>
      </c>
      <c r="M160" s="338">
        <v>1</v>
      </c>
      <c r="N160" s="339">
        <v>1</v>
      </c>
      <c r="O160" s="312">
        <f t="shared" si="74"/>
        <v>1</v>
      </c>
      <c r="P160" s="313">
        <f t="shared" si="75"/>
        <v>1</v>
      </c>
      <c r="Q160" s="313">
        <f t="shared" si="76"/>
        <v>1</v>
      </c>
      <c r="R160" s="313">
        <f t="shared" si="77"/>
        <v>0</v>
      </c>
      <c r="S160" s="313">
        <f t="shared" si="78"/>
        <v>0</v>
      </c>
      <c r="T160" s="313">
        <f t="shared" si="79"/>
        <v>0</v>
      </c>
      <c r="U160" s="308">
        <f t="shared" si="80"/>
        <v>1</v>
      </c>
      <c r="V160" s="316">
        <v>1</v>
      </c>
      <c r="W160" s="317">
        <v>0</v>
      </c>
      <c r="X160" s="316">
        <v>0</v>
      </c>
      <c r="Y160" s="317">
        <v>0</v>
      </c>
      <c r="Z160" s="314">
        <f t="shared" si="81"/>
        <v>0</v>
      </c>
      <c r="AA160" s="317">
        <v>0</v>
      </c>
      <c r="AB160" s="316">
        <v>0</v>
      </c>
      <c r="AC160" s="317">
        <v>0</v>
      </c>
      <c r="AD160" s="316">
        <v>0</v>
      </c>
      <c r="AE160" s="308">
        <f t="shared" si="82"/>
        <v>0</v>
      </c>
      <c r="AF160" s="316">
        <v>0</v>
      </c>
      <c r="AG160" s="317">
        <v>0</v>
      </c>
      <c r="AH160" s="316">
        <v>0</v>
      </c>
      <c r="AI160" s="317">
        <v>0</v>
      </c>
      <c r="AJ160" s="314">
        <f t="shared" si="83"/>
        <v>0</v>
      </c>
      <c r="AK160" s="317">
        <v>0</v>
      </c>
      <c r="AL160" s="316">
        <v>0</v>
      </c>
      <c r="AM160" s="317">
        <v>0</v>
      </c>
      <c r="AN160" s="318">
        <v>0</v>
      </c>
    </row>
    <row r="161" spans="1:40" ht="13.75" customHeight="1" x14ac:dyDescent="0.2">
      <c r="A161" s="36" t="s">
        <v>9</v>
      </c>
      <c r="B161" s="307">
        <f t="shared" si="69"/>
        <v>12</v>
      </c>
      <c r="C161" s="308">
        <f t="shared" si="70"/>
        <v>10225</v>
      </c>
      <c r="D161" s="309">
        <f t="shared" si="71"/>
        <v>38</v>
      </c>
      <c r="E161" s="308">
        <f t="shared" si="72"/>
        <v>9</v>
      </c>
      <c r="F161" s="308">
        <f t="shared" si="73"/>
        <v>10217</v>
      </c>
      <c r="G161" s="338">
        <v>3</v>
      </c>
      <c r="H161" s="339">
        <v>3</v>
      </c>
      <c r="I161" s="338">
        <v>6</v>
      </c>
      <c r="J161" s="339">
        <v>10214</v>
      </c>
      <c r="K161" s="338">
        <v>2</v>
      </c>
      <c r="L161" s="339">
        <v>7</v>
      </c>
      <c r="M161" s="338">
        <v>1</v>
      </c>
      <c r="N161" s="339">
        <v>1</v>
      </c>
      <c r="O161" s="312">
        <f t="shared" si="74"/>
        <v>38</v>
      </c>
      <c r="P161" s="313">
        <f t="shared" si="75"/>
        <v>23</v>
      </c>
      <c r="Q161" s="313">
        <f t="shared" si="76"/>
        <v>4</v>
      </c>
      <c r="R161" s="313">
        <f t="shared" si="77"/>
        <v>19</v>
      </c>
      <c r="S161" s="313">
        <f t="shared" si="78"/>
        <v>15</v>
      </c>
      <c r="T161" s="313">
        <f t="shared" si="79"/>
        <v>0</v>
      </c>
      <c r="U161" s="308">
        <f t="shared" si="80"/>
        <v>4</v>
      </c>
      <c r="V161" s="316">
        <v>4</v>
      </c>
      <c r="W161" s="317">
        <v>0</v>
      </c>
      <c r="X161" s="316">
        <v>0</v>
      </c>
      <c r="Y161" s="317">
        <v>0</v>
      </c>
      <c r="Z161" s="314">
        <f t="shared" si="81"/>
        <v>30</v>
      </c>
      <c r="AA161" s="317">
        <v>0</v>
      </c>
      <c r="AB161" s="316">
        <v>18</v>
      </c>
      <c r="AC161" s="317">
        <v>12</v>
      </c>
      <c r="AD161" s="316">
        <v>0</v>
      </c>
      <c r="AE161" s="308">
        <f t="shared" si="82"/>
        <v>3</v>
      </c>
      <c r="AF161" s="316">
        <v>0</v>
      </c>
      <c r="AG161" s="317">
        <v>0</v>
      </c>
      <c r="AH161" s="316">
        <v>3</v>
      </c>
      <c r="AI161" s="317">
        <v>0</v>
      </c>
      <c r="AJ161" s="314">
        <f t="shared" si="83"/>
        <v>1</v>
      </c>
      <c r="AK161" s="317">
        <v>0</v>
      </c>
      <c r="AL161" s="316">
        <v>1</v>
      </c>
      <c r="AM161" s="317">
        <v>0</v>
      </c>
      <c r="AN161" s="318">
        <v>0</v>
      </c>
    </row>
    <row r="162" spans="1:40" ht="13.75" customHeight="1" x14ac:dyDescent="0.2">
      <c r="A162" s="36" t="s">
        <v>190</v>
      </c>
      <c r="B162" s="307">
        <f t="shared" si="69"/>
        <v>5</v>
      </c>
      <c r="C162" s="308">
        <f t="shared" si="70"/>
        <v>243</v>
      </c>
      <c r="D162" s="309">
        <f t="shared" si="71"/>
        <v>146</v>
      </c>
      <c r="E162" s="308">
        <f t="shared" si="72"/>
        <v>3</v>
      </c>
      <c r="F162" s="308">
        <f t="shared" si="73"/>
        <v>78</v>
      </c>
      <c r="G162" s="338">
        <v>1</v>
      </c>
      <c r="H162" s="339">
        <v>5</v>
      </c>
      <c r="I162" s="338">
        <v>2</v>
      </c>
      <c r="J162" s="339">
        <v>73</v>
      </c>
      <c r="K162" s="338">
        <v>1</v>
      </c>
      <c r="L162" s="339">
        <v>164</v>
      </c>
      <c r="M162" s="338">
        <v>1</v>
      </c>
      <c r="N162" s="339">
        <v>1</v>
      </c>
      <c r="O162" s="312">
        <f t="shared" si="74"/>
        <v>146</v>
      </c>
      <c r="P162" s="313">
        <f t="shared" si="75"/>
        <v>13</v>
      </c>
      <c r="Q162" s="313">
        <f t="shared" si="76"/>
        <v>1</v>
      </c>
      <c r="R162" s="313">
        <f t="shared" si="77"/>
        <v>12</v>
      </c>
      <c r="S162" s="313">
        <f t="shared" si="78"/>
        <v>133</v>
      </c>
      <c r="T162" s="313">
        <f t="shared" si="79"/>
        <v>0</v>
      </c>
      <c r="U162" s="308">
        <f t="shared" si="80"/>
        <v>1</v>
      </c>
      <c r="V162" s="316">
        <v>1</v>
      </c>
      <c r="W162" s="317">
        <v>0</v>
      </c>
      <c r="X162" s="316">
        <v>0</v>
      </c>
      <c r="Y162" s="317">
        <v>0</v>
      </c>
      <c r="Z162" s="314">
        <f t="shared" si="81"/>
        <v>12</v>
      </c>
      <c r="AA162" s="317">
        <v>0</v>
      </c>
      <c r="AB162" s="316">
        <v>12</v>
      </c>
      <c r="AC162" s="317">
        <v>0</v>
      </c>
      <c r="AD162" s="316">
        <v>0</v>
      </c>
      <c r="AE162" s="308">
        <f t="shared" si="82"/>
        <v>133</v>
      </c>
      <c r="AF162" s="316">
        <v>0</v>
      </c>
      <c r="AG162" s="317">
        <v>0</v>
      </c>
      <c r="AH162" s="316">
        <v>133</v>
      </c>
      <c r="AI162" s="317">
        <v>0</v>
      </c>
      <c r="AJ162" s="314">
        <f t="shared" si="83"/>
        <v>0</v>
      </c>
      <c r="AK162" s="317">
        <v>0</v>
      </c>
      <c r="AL162" s="316">
        <v>0</v>
      </c>
      <c r="AM162" s="317">
        <v>0</v>
      </c>
      <c r="AN162" s="318">
        <v>0</v>
      </c>
    </row>
    <row r="163" spans="1:40" ht="13.75" customHeight="1" x14ac:dyDescent="0.2">
      <c r="A163" s="43" t="s">
        <v>406</v>
      </c>
      <c r="B163" s="307">
        <f t="shared" si="69"/>
        <v>32</v>
      </c>
      <c r="C163" s="308">
        <f t="shared" si="70"/>
        <v>345</v>
      </c>
      <c r="D163" s="309">
        <f t="shared" si="71"/>
        <v>68</v>
      </c>
      <c r="E163" s="308">
        <f t="shared" si="72"/>
        <v>20</v>
      </c>
      <c r="F163" s="308">
        <f t="shared" si="73"/>
        <v>63</v>
      </c>
      <c r="G163" s="338">
        <v>9</v>
      </c>
      <c r="H163" s="339">
        <v>19</v>
      </c>
      <c r="I163" s="338">
        <v>11</v>
      </c>
      <c r="J163" s="339">
        <v>44</v>
      </c>
      <c r="K163" s="338">
        <v>10</v>
      </c>
      <c r="L163" s="339">
        <v>278</v>
      </c>
      <c r="M163" s="338">
        <v>2</v>
      </c>
      <c r="N163" s="339">
        <v>4</v>
      </c>
      <c r="O163" s="312">
        <f t="shared" si="74"/>
        <v>68</v>
      </c>
      <c r="P163" s="313">
        <f t="shared" si="75"/>
        <v>36</v>
      </c>
      <c r="Q163" s="313">
        <f t="shared" si="76"/>
        <v>12</v>
      </c>
      <c r="R163" s="313">
        <f t="shared" si="77"/>
        <v>24</v>
      </c>
      <c r="S163" s="313">
        <f t="shared" si="78"/>
        <v>32</v>
      </c>
      <c r="T163" s="313">
        <f t="shared" si="79"/>
        <v>0</v>
      </c>
      <c r="U163" s="308">
        <f t="shared" si="80"/>
        <v>21</v>
      </c>
      <c r="V163" s="316">
        <v>12</v>
      </c>
      <c r="W163" s="317">
        <v>6</v>
      </c>
      <c r="X163" s="316">
        <v>3</v>
      </c>
      <c r="Y163" s="317">
        <v>0</v>
      </c>
      <c r="Z163" s="314">
        <f t="shared" si="81"/>
        <v>20</v>
      </c>
      <c r="AA163" s="317">
        <v>0</v>
      </c>
      <c r="AB163" s="316">
        <v>17</v>
      </c>
      <c r="AC163" s="317">
        <v>3</v>
      </c>
      <c r="AD163" s="316">
        <v>0</v>
      </c>
      <c r="AE163" s="308">
        <f t="shared" si="82"/>
        <v>26</v>
      </c>
      <c r="AF163" s="316">
        <v>0</v>
      </c>
      <c r="AG163" s="317">
        <v>0</v>
      </c>
      <c r="AH163" s="316">
        <v>26</v>
      </c>
      <c r="AI163" s="317">
        <v>0</v>
      </c>
      <c r="AJ163" s="314">
        <f t="shared" si="83"/>
        <v>1</v>
      </c>
      <c r="AK163" s="317">
        <v>0</v>
      </c>
      <c r="AL163" s="316">
        <v>1</v>
      </c>
      <c r="AM163" s="317">
        <v>0</v>
      </c>
      <c r="AN163" s="318">
        <v>0</v>
      </c>
    </row>
    <row r="164" spans="1:40" ht="13.75" customHeight="1" x14ac:dyDescent="0.2">
      <c r="A164" s="36" t="s">
        <v>407</v>
      </c>
      <c r="B164" s="307">
        <f t="shared" si="69"/>
        <v>11</v>
      </c>
      <c r="C164" s="308">
        <f t="shared" si="70"/>
        <v>410</v>
      </c>
      <c r="D164" s="309">
        <f t="shared" si="71"/>
        <v>14</v>
      </c>
      <c r="E164" s="308">
        <f t="shared" si="72"/>
        <v>10</v>
      </c>
      <c r="F164" s="308">
        <f t="shared" si="73"/>
        <v>409</v>
      </c>
      <c r="G164" s="338">
        <v>5</v>
      </c>
      <c r="H164" s="339">
        <v>9</v>
      </c>
      <c r="I164" s="338">
        <v>5</v>
      </c>
      <c r="J164" s="339">
        <v>400</v>
      </c>
      <c r="K164" s="338">
        <v>0</v>
      </c>
      <c r="L164" s="339">
        <v>0</v>
      </c>
      <c r="M164" s="338">
        <v>1</v>
      </c>
      <c r="N164" s="339">
        <v>1</v>
      </c>
      <c r="O164" s="312">
        <f t="shared" si="74"/>
        <v>14</v>
      </c>
      <c r="P164" s="313">
        <f t="shared" si="75"/>
        <v>12</v>
      </c>
      <c r="Q164" s="313">
        <f t="shared" si="76"/>
        <v>3</v>
      </c>
      <c r="R164" s="313">
        <f t="shared" si="77"/>
        <v>9</v>
      </c>
      <c r="S164" s="313">
        <f t="shared" si="78"/>
        <v>2</v>
      </c>
      <c r="T164" s="313">
        <f t="shared" si="79"/>
        <v>0</v>
      </c>
      <c r="U164" s="308">
        <f t="shared" si="80"/>
        <v>5</v>
      </c>
      <c r="V164" s="316">
        <v>3</v>
      </c>
      <c r="W164" s="317">
        <v>0</v>
      </c>
      <c r="X164" s="316">
        <v>2</v>
      </c>
      <c r="Y164" s="317">
        <v>0</v>
      </c>
      <c r="Z164" s="314">
        <f t="shared" si="81"/>
        <v>9</v>
      </c>
      <c r="AA164" s="317">
        <v>0</v>
      </c>
      <c r="AB164" s="316">
        <v>9</v>
      </c>
      <c r="AC164" s="317">
        <v>0</v>
      </c>
      <c r="AD164" s="316">
        <v>0</v>
      </c>
      <c r="AE164" s="308">
        <f t="shared" si="82"/>
        <v>0</v>
      </c>
      <c r="AF164" s="316">
        <v>0</v>
      </c>
      <c r="AG164" s="317">
        <v>0</v>
      </c>
      <c r="AH164" s="316">
        <v>0</v>
      </c>
      <c r="AI164" s="317">
        <v>0</v>
      </c>
      <c r="AJ164" s="314">
        <f t="shared" si="83"/>
        <v>0</v>
      </c>
      <c r="AK164" s="317">
        <v>0</v>
      </c>
      <c r="AL164" s="316">
        <v>0</v>
      </c>
      <c r="AM164" s="317">
        <v>0</v>
      </c>
      <c r="AN164" s="318">
        <v>0</v>
      </c>
    </row>
    <row r="165" spans="1:40" ht="13.75" customHeight="1" x14ac:dyDescent="0.2">
      <c r="A165" s="36" t="s">
        <v>225</v>
      </c>
      <c r="B165" s="307">
        <f t="shared" si="69"/>
        <v>4</v>
      </c>
      <c r="C165" s="308">
        <f t="shared" si="70"/>
        <v>16</v>
      </c>
      <c r="D165" s="309">
        <f t="shared" si="71"/>
        <v>12</v>
      </c>
      <c r="E165" s="308">
        <f t="shared" si="72"/>
        <v>1</v>
      </c>
      <c r="F165" s="308">
        <f t="shared" si="73"/>
        <v>1</v>
      </c>
      <c r="G165" s="338">
        <v>1</v>
      </c>
      <c r="H165" s="339">
        <v>1</v>
      </c>
      <c r="I165" s="338">
        <v>0</v>
      </c>
      <c r="J165" s="339">
        <v>0</v>
      </c>
      <c r="K165" s="338">
        <v>3</v>
      </c>
      <c r="L165" s="339">
        <v>15</v>
      </c>
      <c r="M165" s="338">
        <v>0</v>
      </c>
      <c r="N165" s="339">
        <v>0</v>
      </c>
      <c r="O165" s="312">
        <f t="shared" si="74"/>
        <v>12</v>
      </c>
      <c r="P165" s="313">
        <f t="shared" si="75"/>
        <v>6</v>
      </c>
      <c r="Q165" s="313">
        <f t="shared" si="76"/>
        <v>6</v>
      </c>
      <c r="R165" s="313">
        <f t="shared" si="77"/>
        <v>0</v>
      </c>
      <c r="S165" s="313">
        <f t="shared" si="78"/>
        <v>6</v>
      </c>
      <c r="T165" s="313">
        <f t="shared" si="79"/>
        <v>0</v>
      </c>
      <c r="U165" s="308">
        <f t="shared" si="80"/>
        <v>3</v>
      </c>
      <c r="V165" s="316">
        <v>3</v>
      </c>
      <c r="W165" s="317">
        <v>0</v>
      </c>
      <c r="X165" s="316">
        <v>0</v>
      </c>
      <c r="Y165" s="317">
        <v>0</v>
      </c>
      <c r="Z165" s="314">
        <f t="shared" si="81"/>
        <v>0</v>
      </c>
      <c r="AA165" s="317">
        <v>0</v>
      </c>
      <c r="AB165" s="316">
        <v>0</v>
      </c>
      <c r="AC165" s="317">
        <v>0</v>
      </c>
      <c r="AD165" s="316">
        <v>0</v>
      </c>
      <c r="AE165" s="308">
        <f t="shared" si="82"/>
        <v>9</v>
      </c>
      <c r="AF165" s="316">
        <v>3</v>
      </c>
      <c r="AG165" s="317">
        <v>0</v>
      </c>
      <c r="AH165" s="316">
        <v>6</v>
      </c>
      <c r="AI165" s="317">
        <v>0</v>
      </c>
      <c r="AJ165" s="314">
        <f t="shared" si="83"/>
        <v>0</v>
      </c>
      <c r="AK165" s="317">
        <v>0</v>
      </c>
      <c r="AL165" s="316">
        <v>0</v>
      </c>
      <c r="AM165" s="317">
        <v>0</v>
      </c>
      <c r="AN165" s="318">
        <v>0</v>
      </c>
    </row>
    <row r="166" spans="1:40" ht="13.75" customHeight="1" x14ac:dyDescent="0.2">
      <c r="A166" s="43" t="s">
        <v>408</v>
      </c>
      <c r="B166" s="307">
        <f t="shared" si="69"/>
        <v>9</v>
      </c>
      <c r="C166" s="308">
        <f t="shared" si="70"/>
        <v>40</v>
      </c>
      <c r="D166" s="309">
        <f t="shared" si="71"/>
        <v>22</v>
      </c>
      <c r="E166" s="308">
        <f t="shared" si="72"/>
        <v>7</v>
      </c>
      <c r="F166" s="308">
        <f t="shared" si="73"/>
        <v>18</v>
      </c>
      <c r="G166" s="338">
        <v>3</v>
      </c>
      <c r="H166" s="339">
        <v>6</v>
      </c>
      <c r="I166" s="338">
        <v>4</v>
      </c>
      <c r="J166" s="339">
        <v>12</v>
      </c>
      <c r="K166" s="338">
        <v>1</v>
      </c>
      <c r="L166" s="339">
        <v>19</v>
      </c>
      <c r="M166" s="338">
        <v>1</v>
      </c>
      <c r="N166" s="339">
        <v>3</v>
      </c>
      <c r="O166" s="312">
        <f t="shared" si="74"/>
        <v>22</v>
      </c>
      <c r="P166" s="313">
        <f t="shared" si="75"/>
        <v>18</v>
      </c>
      <c r="Q166" s="313">
        <f t="shared" si="76"/>
        <v>3</v>
      </c>
      <c r="R166" s="313">
        <f t="shared" si="77"/>
        <v>15</v>
      </c>
      <c r="S166" s="313">
        <f t="shared" si="78"/>
        <v>4</v>
      </c>
      <c r="T166" s="313">
        <f t="shared" si="79"/>
        <v>0</v>
      </c>
      <c r="U166" s="308">
        <f t="shared" si="80"/>
        <v>3</v>
      </c>
      <c r="V166" s="316">
        <v>3</v>
      </c>
      <c r="W166" s="317">
        <v>0</v>
      </c>
      <c r="X166" s="316">
        <v>0</v>
      </c>
      <c r="Y166" s="317">
        <v>0</v>
      </c>
      <c r="Z166" s="314">
        <f t="shared" si="81"/>
        <v>15</v>
      </c>
      <c r="AA166" s="317">
        <v>0</v>
      </c>
      <c r="AB166" s="316">
        <v>15</v>
      </c>
      <c r="AC166" s="317">
        <v>0</v>
      </c>
      <c r="AD166" s="316">
        <v>0</v>
      </c>
      <c r="AE166" s="308">
        <f t="shared" si="82"/>
        <v>4</v>
      </c>
      <c r="AF166" s="316">
        <v>0</v>
      </c>
      <c r="AG166" s="317">
        <v>0</v>
      </c>
      <c r="AH166" s="316">
        <v>4</v>
      </c>
      <c r="AI166" s="317">
        <v>0</v>
      </c>
      <c r="AJ166" s="314">
        <f t="shared" si="83"/>
        <v>0</v>
      </c>
      <c r="AK166" s="317">
        <v>0</v>
      </c>
      <c r="AL166" s="316">
        <v>0</v>
      </c>
      <c r="AM166" s="317">
        <v>0</v>
      </c>
      <c r="AN166" s="318">
        <v>0</v>
      </c>
    </row>
    <row r="167" spans="1:40" ht="13.75" customHeight="1" x14ac:dyDescent="0.2">
      <c r="A167" s="36" t="s">
        <v>409</v>
      </c>
      <c r="B167" s="307">
        <f t="shared" ref="B167:B177" si="86">E167+K167+M167</f>
        <v>12</v>
      </c>
      <c r="C167" s="308">
        <f t="shared" ref="C167:C177" si="87">F167+L167+N167</f>
        <v>360</v>
      </c>
      <c r="D167" s="309">
        <f t="shared" ref="D167:D177" si="88">O167</f>
        <v>26</v>
      </c>
      <c r="E167" s="308">
        <f t="shared" ref="E167:E177" si="89">G167+I167</f>
        <v>8</v>
      </c>
      <c r="F167" s="308">
        <f t="shared" ref="F167:F177" si="90">H167+J167</f>
        <v>15</v>
      </c>
      <c r="G167" s="338">
        <v>1</v>
      </c>
      <c r="H167" s="339">
        <v>3</v>
      </c>
      <c r="I167" s="338">
        <v>7</v>
      </c>
      <c r="J167" s="339">
        <v>12</v>
      </c>
      <c r="K167" s="338">
        <v>3</v>
      </c>
      <c r="L167" s="339">
        <v>344</v>
      </c>
      <c r="M167" s="338">
        <v>1</v>
      </c>
      <c r="N167" s="339">
        <v>1</v>
      </c>
      <c r="O167" s="312">
        <f t="shared" ref="O167:O177" si="91">U167+Z167+AE167+AJ167</f>
        <v>26</v>
      </c>
      <c r="P167" s="313">
        <f t="shared" ref="P167:P177" si="92">SUM(Q167:R167)</f>
        <v>7</v>
      </c>
      <c r="Q167" s="313">
        <f t="shared" ref="Q167:Q177" si="93">V167+AA167+AF167+AK167</f>
        <v>0</v>
      </c>
      <c r="R167" s="313">
        <f t="shared" ref="R167:R177" si="94">W167+AB167+AG167+AL167</f>
        <v>7</v>
      </c>
      <c r="S167" s="313">
        <f t="shared" ref="S167:S177" si="95">X167+AC167+AH167+AM167</f>
        <v>19</v>
      </c>
      <c r="T167" s="313">
        <f t="shared" ref="T167:T177" si="96">Y167+AD167+AI167+AN167</f>
        <v>0</v>
      </c>
      <c r="U167" s="308">
        <f t="shared" ref="U167:U177" si="97">SUM(V167:Y167)</f>
        <v>1</v>
      </c>
      <c r="V167" s="316">
        <v>0</v>
      </c>
      <c r="W167" s="317">
        <v>1</v>
      </c>
      <c r="X167" s="316">
        <v>0</v>
      </c>
      <c r="Y167" s="317">
        <v>0</v>
      </c>
      <c r="Z167" s="314">
        <f t="shared" ref="Z167:Z177" si="98">SUM(AA167:AD167)</f>
        <v>6</v>
      </c>
      <c r="AA167" s="317">
        <v>0</v>
      </c>
      <c r="AB167" s="316">
        <v>6</v>
      </c>
      <c r="AC167" s="317">
        <v>0</v>
      </c>
      <c r="AD167" s="316">
        <v>0</v>
      </c>
      <c r="AE167" s="308">
        <f t="shared" ref="AE167:AE177" si="99">SUM(AF167:AI167)</f>
        <v>18</v>
      </c>
      <c r="AF167" s="316">
        <v>0</v>
      </c>
      <c r="AG167" s="317">
        <v>0</v>
      </c>
      <c r="AH167" s="316">
        <v>18</v>
      </c>
      <c r="AI167" s="317">
        <v>0</v>
      </c>
      <c r="AJ167" s="314">
        <f t="shared" si="83"/>
        <v>1</v>
      </c>
      <c r="AK167" s="317">
        <v>0</v>
      </c>
      <c r="AL167" s="316">
        <v>0</v>
      </c>
      <c r="AM167" s="317">
        <v>1</v>
      </c>
      <c r="AN167" s="318">
        <v>0</v>
      </c>
    </row>
    <row r="168" spans="1:40" ht="13.75" customHeight="1" x14ac:dyDescent="0.2">
      <c r="A168" s="43" t="s">
        <v>10</v>
      </c>
      <c r="B168" s="307">
        <f t="shared" si="86"/>
        <v>7</v>
      </c>
      <c r="C168" s="308">
        <f t="shared" si="87"/>
        <v>34</v>
      </c>
      <c r="D168" s="309">
        <f t="shared" si="88"/>
        <v>13</v>
      </c>
      <c r="E168" s="308">
        <f t="shared" si="89"/>
        <v>3</v>
      </c>
      <c r="F168" s="308">
        <f t="shared" si="90"/>
        <v>3</v>
      </c>
      <c r="G168" s="338">
        <v>2</v>
      </c>
      <c r="H168" s="339">
        <v>2</v>
      </c>
      <c r="I168" s="338">
        <v>1</v>
      </c>
      <c r="J168" s="339">
        <v>1</v>
      </c>
      <c r="K168" s="338">
        <v>1</v>
      </c>
      <c r="L168" s="339">
        <v>16</v>
      </c>
      <c r="M168" s="338">
        <v>3</v>
      </c>
      <c r="N168" s="339">
        <v>15</v>
      </c>
      <c r="O168" s="312">
        <f t="shared" si="91"/>
        <v>13</v>
      </c>
      <c r="P168" s="313">
        <f t="shared" si="92"/>
        <v>3</v>
      </c>
      <c r="Q168" s="313">
        <f t="shared" si="93"/>
        <v>3</v>
      </c>
      <c r="R168" s="313">
        <f t="shared" si="94"/>
        <v>0</v>
      </c>
      <c r="S168" s="313">
        <f t="shared" si="95"/>
        <v>10</v>
      </c>
      <c r="T168" s="313">
        <f t="shared" si="96"/>
        <v>0</v>
      </c>
      <c r="U168" s="308">
        <f t="shared" si="97"/>
        <v>3</v>
      </c>
      <c r="V168" s="316">
        <v>3</v>
      </c>
      <c r="W168" s="317">
        <v>0</v>
      </c>
      <c r="X168" s="316">
        <v>0</v>
      </c>
      <c r="Y168" s="317">
        <v>0</v>
      </c>
      <c r="Z168" s="314">
        <f t="shared" si="98"/>
        <v>0</v>
      </c>
      <c r="AA168" s="317">
        <v>0</v>
      </c>
      <c r="AB168" s="316">
        <v>0</v>
      </c>
      <c r="AC168" s="317">
        <v>0</v>
      </c>
      <c r="AD168" s="316">
        <v>0</v>
      </c>
      <c r="AE168" s="308">
        <f t="shared" si="99"/>
        <v>10</v>
      </c>
      <c r="AF168" s="316">
        <v>0</v>
      </c>
      <c r="AG168" s="317">
        <v>0</v>
      </c>
      <c r="AH168" s="316">
        <v>10</v>
      </c>
      <c r="AI168" s="317">
        <v>0</v>
      </c>
      <c r="AJ168" s="314">
        <f t="shared" si="83"/>
        <v>0</v>
      </c>
      <c r="AK168" s="317">
        <v>0</v>
      </c>
      <c r="AL168" s="316">
        <v>0</v>
      </c>
      <c r="AM168" s="317">
        <v>0</v>
      </c>
      <c r="AN168" s="318">
        <v>0</v>
      </c>
    </row>
    <row r="169" spans="1:40" ht="13.75" customHeight="1" x14ac:dyDescent="0.2">
      <c r="A169" s="43" t="s">
        <v>410</v>
      </c>
      <c r="B169" s="307">
        <f t="shared" si="86"/>
        <v>9</v>
      </c>
      <c r="C169" s="308">
        <f t="shared" si="87"/>
        <v>794</v>
      </c>
      <c r="D169" s="309">
        <f t="shared" si="88"/>
        <v>28</v>
      </c>
      <c r="E169" s="308">
        <f t="shared" si="89"/>
        <v>2</v>
      </c>
      <c r="F169" s="308">
        <f t="shared" si="90"/>
        <v>19</v>
      </c>
      <c r="G169" s="338">
        <v>0</v>
      </c>
      <c r="H169" s="339">
        <v>0</v>
      </c>
      <c r="I169" s="338">
        <v>2</v>
      </c>
      <c r="J169" s="339">
        <v>19</v>
      </c>
      <c r="K169" s="338">
        <v>1</v>
      </c>
      <c r="L169" s="339">
        <v>748</v>
      </c>
      <c r="M169" s="338">
        <v>6</v>
      </c>
      <c r="N169" s="339">
        <v>27</v>
      </c>
      <c r="O169" s="312">
        <f t="shared" si="91"/>
        <v>28</v>
      </c>
      <c r="P169" s="313">
        <f t="shared" si="92"/>
        <v>21</v>
      </c>
      <c r="Q169" s="313">
        <f t="shared" si="93"/>
        <v>0</v>
      </c>
      <c r="R169" s="313">
        <f t="shared" si="94"/>
        <v>21</v>
      </c>
      <c r="S169" s="313">
        <f t="shared" si="95"/>
        <v>7</v>
      </c>
      <c r="T169" s="313">
        <f t="shared" si="96"/>
        <v>0</v>
      </c>
      <c r="U169" s="308">
        <f t="shared" si="97"/>
        <v>0</v>
      </c>
      <c r="V169" s="316">
        <v>0</v>
      </c>
      <c r="W169" s="317">
        <v>0</v>
      </c>
      <c r="X169" s="316">
        <v>0</v>
      </c>
      <c r="Y169" s="317">
        <v>0</v>
      </c>
      <c r="Z169" s="314">
        <f t="shared" si="98"/>
        <v>8</v>
      </c>
      <c r="AA169" s="317">
        <v>0</v>
      </c>
      <c r="AB169" s="316">
        <v>8</v>
      </c>
      <c r="AC169" s="317">
        <v>0</v>
      </c>
      <c r="AD169" s="316">
        <v>0</v>
      </c>
      <c r="AE169" s="308">
        <f t="shared" si="99"/>
        <v>5</v>
      </c>
      <c r="AF169" s="316">
        <v>0</v>
      </c>
      <c r="AG169" s="317">
        <v>0</v>
      </c>
      <c r="AH169" s="316">
        <v>5</v>
      </c>
      <c r="AI169" s="317">
        <v>0</v>
      </c>
      <c r="AJ169" s="314">
        <f t="shared" si="83"/>
        <v>15</v>
      </c>
      <c r="AK169" s="317">
        <v>0</v>
      </c>
      <c r="AL169" s="316">
        <v>13</v>
      </c>
      <c r="AM169" s="317">
        <v>2</v>
      </c>
      <c r="AN169" s="318">
        <v>0</v>
      </c>
    </row>
    <row r="170" spans="1:40" s="306" customFormat="1" ht="13.75" customHeight="1" x14ac:dyDescent="0.2">
      <c r="A170" s="36" t="s">
        <v>11</v>
      </c>
      <c r="B170" s="307">
        <f t="shared" si="86"/>
        <v>7</v>
      </c>
      <c r="C170" s="308">
        <f t="shared" si="87"/>
        <v>1650</v>
      </c>
      <c r="D170" s="309">
        <f t="shared" si="88"/>
        <v>20</v>
      </c>
      <c r="E170" s="308">
        <f t="shared" si="89"/>
        <v>5</v>
      </c>
      <c r="F170" s="308">
        <f t="shared" si="90"/>
        <v>920</v>
      </c>
      <c r="G170" s="338">
        <v>3</v>
      </c>
      <c r="H170" s="339">
        <v>3</v>
      </c>
      <c r="I170" s="338">
        <v>2</v>
      </c>
      <c r="J170" s="339">
        <v>917</v>
      </c>
      <c r="K170" s="338">
        <v>2</v>
      </c>
      <c r="L170" s="339">
        <v>730</v>
      </c>
      <c r="M170" s="338">
        <v>0</v>
      </c>
      <c r="N170" s="339">
        <v>0</v>
      </c>
      <c r="O170" s="312">
        <f t="shared" si="91"/>
        <v>20</v>
      </c>
      <c r="P170" s="326">
        <f t="shared" si="92"/>
        <v>10</v>
      </c>
      <c r="Q170" s="313">
        <f t="shared" si="93"/>
        <v>4</v>
      </c>
      <c r="R170" s="313">
        <f t="shared" si="94"/>
        <v>6</v>
      </c>
      <c r="S170" s="313">
        <f t="shared" si="95"/>
        <v>10</v>
      </c>
      <c r="T170" s="313">
        <f t="shared" si="96"/>
        <v>0</v>
      </c>
      <c r="U170" s="308">
        <f t="shared" si="97"/>
        <v>4</v>
      </c>
      <c r="V170" s="316">
        <v>4</v>
      </c>
      <c r="W170" s="317">
        <v>0</v>
      </c>
      <c r="X170" s="316">
        <v>0</v>
      </c>
      <c r="Y170" s="317">
        <v>0</v>
      </c>
      <c r="Z170" s="314">
        <f t="shared" si="98"/>
        <v>6</v>
      </c>
      <c r="AA170" s="317">
        <v>0</v>
      </c>
      <c r="AB170" s="316">
        <v>6</v>
      </c>
      <c r="AC170" s="317">
        <v>0</v>
      </c>
      <c r="AD170" s="316">
        <v>0</v>
      </c>
      <c r="AE170" s="308">
        <f t="shared" si="99"/>
        <v>10</v>
      </c>
      <c r="AF170" s="316">
        <v>0</v>
      </c>
      <c r="AG170" s="317">
        <v>0</v>
      </c>
      <c r="AH170" s="316">
        <v>10</v>
      </c>
      <c r="AI170" s="317">
        <v>0</v>
      </c>
      <c r="AJ170" s="314">
        <f t="shared" si="83"/>
        <v>0</v>
      </c>
      <c r="AK170" s="317">
        <v>0</v>
      </c>
      <c r="AL170" s="316">
        <v>0</v>
      </c>
      <c r="AM170" s="317">
        <v>0</v>
      </c>
      <c r="AN170" s="318">
        <v>0</v>
      </c>
    </row>
    <row r="171" spans="1:40" ht="13.75" customHeight="1" x14ac:dyDescent="0.2">
      <c r="A171" s="27" t="s">
        <v>411</v>
      </c>
      <c r="B171" s="290">
        <f t="shared" si="86"/>
        <v>70</v>
      </c>
      <c r="C171" s="300">
        <f t="shared" si="87"/>
        <v>7428</v>
      </c>
      <c r="D171" s="301">
        <f t="shared" si="88"/>
        <v>467</v>
      </c>
      <c r="E171" s="300">
        <f t="shared" si="89"/>
        <v>48</v>
      </c>
      <c r="F171" s="300">
        <f t="shared" si="90"/>
        <v>2275</v>
      </c>
      <c r="G171" s="302">
        <f t="shared" ref="G171:N171" si="100">SUM(G172:G177)</f>
        <v>14</v>
      </c>
      <c r="H171" s="303">
        <f t="shared" si="100"/>
        <v>271</v>
      </c>
      <c r="I171" s="302">
        <f t="shared" si="100"/>
        <v>34</v>
      </c>
      <c r="J171" s="303">
        <f t="shared" si="100"/>
        <v>2004</v>
      </c>
      <c r="K171" s="302">
        <f t="shared" si="100"/>
        <v>10</v>
      </c>
      <c r="L171" s="303">
        <f t="shared" si="100"/>
        <v>4364</v>
      </c>
      <c r="M171" s="302">
        <f t="shared" si="100"/>
        <v>12</v>
      </c>
      <c r="N171" s="303">
        <f t="shared" si="100"/>
        <v>789</v>
      </c>
      <c r="O171" s="303">
        <f t="shared" si="91"/>
        <v>467</v>
      </c>
      <c r="P171" s="304">
        <f t="shared" si="92"/>
        <v>174</v>
      </c>
      <c r="Q171" s="304">
        <f t="shared" si="93"/>
        <v>121</v>
      </c>
      <c r="R171" s="304">
        <f t="shared" si="94"/>
        <v>53</v>
      </c>
      <c r="S171" s="304">
        <f t="shared" si="95"/>
        <v>292</v>
      </c>
      <c r="T171" s="304">
        <f t="shared" si="96"/>
        <v>1</v>
      </c>
      <c r="U171" s="300">
        <f t="shared" si="97"/>
        <v>69</v>
      </c>
      <c r="V171" s="304">
        <f>SUM(V172:V177)</f>
        <v>63</v>
      </c>
      <c r="W171" s="300">
        <f>SUM(W172:W177)</f>
        <v>6</v>
      </c>
      <c r="X171" s="304">
        <f>SUM(X172:X177)</f>
        <v>0</v>
      </c>
      <c r="Y171" s="300">
        <f>SUM(Y172:Y177)</f>
        <v>0</v>
      </c>
      <c r="Z171" s="304">
        <f t="shared" si="98"/>
        <v>90</v>
      </c>
      <c r="AA171" s="300">
        <f>SUM(AA172:AA177)</f>
        <v>14</v>
      </c>
      <c r="AB171" s="304">
        <f>SUM(AB172:AB177)</f>
        <v>41</v>
      </c>
      <c r="AC171" s="300">
        <f>SUM(AC172:AC177)</f>
        <v>35</v>
      </c>
      <c r="AD171" s="304">
        <f>SUM(AD172:AD177)</f>
        <v>0</v>
      </c>
      <c r="AE171" s="300">
        <f t="shared" si="99"/>
        <v>256</v>
      </c>
      <c r="AF171" s="304">
        <f>SUM(AF172:AF177)</f>
        <v>4</v>
      </c>
      <c r="AG171" s="300">
        <f>SUM(AG172:AG177)</f>
        <v>0</v>
      </c>
      <c r="AH171" s="304">
        <f>SUM(AH172:AH177)</f>
        <v>252</v>
      </c>
      <c r="AI171" s="300">
        <f>SUM(AI172:AI177)</f>
        <v>0</v>
      </c>
      <c r="AJ171" s="304">
        <f t="shared" ref="AJ171:AJ177" si="101">SUM(AK171:AN171)</f>
        <v>52</v>
      </c>
      <c r="AK171" s="300">
        <f>SUM(AK172:AK177)</f>
        <v>40</v>
      </c>
      <c r="AL171" s="304">
        <f>SUM(AL172:AL177)</f>
        <v>6</v>
      </c>
      <c r="AM171" s="300">
        <f>SUM(AM172:AM177)</f>
        <v>5</v>
      </c>
      <c r="AN171" s="305">
        <f>SUM(AN172:AN177)</f>
        <v>1</v>
      </c>
    </row>
    <row r="172" spans="1:40" s="340" customFormat="1" ht="13.75" customHeight="1" x14ac:dyDescent="0.2">
      <c r="A172" s="43" t="s">
        <v>212</v>
      </c>
      <c r="B172" s="307">
        <f t="shared" si="86"/>
        <v>2</v>
      </c>
      <c r="C172" s="308">
        <f t="shared" si="87"/>
        <v>20</v>
      </c>
      <c r="D172" s="309">
        <f t="shared" si="88"/>
        <v>9</v>
      </c>
      <c r="E172" s="308">
        <f t="shared" si="89"/>
        <v>1</v>
      </c>
      <c r="F172" s="308">
        <f t="shared" si="90"/>
        <v>1</v>
      </c>
      <c r="G172" s="338">
        <v>1</v>
      </c>
      <c r="H172" s="339">
        <v>1</v>
      </c>
      <c r="I172" s="338">
        <v>0</v>
      </c>
      <c r="J172" s="339">
        <v>0</v>
      </c>
      <c r="K172" s="338">
        <v>0</v>
      </c>
      <c r="L172" s="339">
        <v>0</v>
      </c>
      <c r="M172" s="338">
        <v>1</v>
      </c>
      <c r="N172" s="339">
        <v>19</v>
      </c>
      <c r="O172" s="312">
        <f t="shared" si="91"/>
        <v>9</v>
      </c>
      <c r="P172" s="313">
        <f t="shared" si="92"/>
        <v>8</v>
      </c>
      <c r="Q172" s="313">
        <f t="shared" si="93"/>
        <v>8</v>
      </c>
      <c r="R172" s="313">
        <f t="shared" si="94"/>
        <v>0</v>
      </c>
      <c r="S172" s="313">
        <f t="shared" si="95"/>
        <v>0</v>
      </c>
      <c r="T172" s="313">
        <f t="shared" si="96"/>
        <v>1</v>
      </c>
      <c r="U172" s="308">
        <f t="shared" si="97"/>
        <v>1</v>
      </c>
      <c r="V172" s="316">
        <v>1</v>
      </c>
      <c r="W172" s="317">
        <v>0</v>
      </c>
      <c r="X172" s="316">
        <v>0</v>
      </c>
      <c r="Y172" s="317">
        <v>0</v>
      </c>
      <c r="Z172" s="314">
        <f t="shared" si="98"/>
        <v>0</v>
      </c>
      <c r="AA172" s="317">
        <v>0</v>
      </c>
      <c r="AB172" s="316">
        <v>0</v>
      </c>
      <c r="AC172" s="317">
        <v>0</v>
      </c>
      <c r="AD172" s="316">
        <v>0</v>
      </c>
      <c r="AE172" s="308">
        <f t="shared" si="99"/>
        <v>0</v>
      </c>
      <c r="AF172" s="316">
        <v>0</v>
      </c>
      <c r="AG172" s="317">
        <v>0</v>
      </c>
      <c r="AH172" s="316">
        <v>0</v>
      </c>
      <c r="AI172" s="317">
        <v>0</v>
      </c>
      <c r="AJ172" s="314">
        <f t="shared" si="101"/>
        <v>8</v>
      </c>
      <c r="AK172" s="317">
        <v>7</v>
      </c>
      <c r="AL172" s="316">
        <v>0</v>
      </c>
      <c r="AM172" s="317">
        <v>0</v>
      </c>
      <c r="AN172" s="318">
        <v>1</v>
      </c>
    </row>
    <row r="173" spans="1:40" ht="13.75" customHeight="1" x14ac:dyDescent="0.2">
      <c r="A173" s="43" t="s">
        <v>412</v>
      </c>
      <c r="B173" s="307">
        <f t="shared" si="86"/>
        <v>12</v>
      </c>
      <c r="C173" s="308">
        <f t="shared" si="87"/>
        <v>602</v>
      </c>
      <c r="D173" s="309">
        <f t="shared" si="88"/>
        <v>46</v>
      </c>
      <c r="E173" s="308">
        <f t="shared" si="89"/>
        <v>6</v>
      </c>
      <c r="F173" s="308">
        <f t="shared" si="90"/>
        <v>40</v>
      </c>
      <c r="G173" s="338">
        <v>1</v>
      </c>
      <c r="H173" s="339">
        <v>13</v>
      </c>
      <c r="I173" s="338">
        <v>5</v>
      </c>
      <c r="J173" s="339">
        <v>27</v>
      </c>
      <c r="K173" s="338">
        <v>3</v>
      </c>
      <c r="L173" s="339">
        <v>33</v>
      </c>
      <c r="M173" s="338">
        <v>3</v>
      </c>
      <c r="N173" s="339">
        <v>529</v>
      </c>
      <c r="O173" s="312">
        <f t="shared" si="91"/>
        <v>46</v>
      </c>
      <c r="P173" s="313">
        <f t="shared" si="92"/>
        <v>40</v>
      </c>
      <c r="Q173" s="313">
        <f t="shared" si="93"/>
        <v>30</v>
      </c>
      <c r="R173" s="313">
        <f t="shared" si="94"/>
        <v>10</v>
      </c>
      <c r="S173" s="313">
        <f t="shared" si="95"/>
        <v>6</v>
      </c>
      <c r="T173" s="313">
        <f t="shared" si="96"/>
        <v>0</v>
      </c>
      <c r="U173" s="308">
        <f t="shared" si="97"/>
        <v>2</v>
      </c>
      <c r="V173" s="316">
        <v>2</v>
      </c>
      <c r="W173" s="317">
        <v>0</v>
      </c>
      <c r="X173" s="316">
        <v>0</v>
      </c>
      <c r="Y173" s="317">
        <v>0</v>
      </c>
      <c r="Z173" s="314">
        <f t="shared" si="98"/>
        <v>10</v>
      </c>
      <c r="AA173" s="317">
        <v>0</v>
      </c>
      <c r="AB173" s="316">
        <v>10</v>
      </c>
      <c r="AC173" s="317">
        <v>0</v>
      </c>
      <c r="AD173" s="316">
        <v>0</v>
      </c>
      <c r="AE173" s="308">
        <f t="shared" si="99"/>
        <v>10</v>
      </c>
      <c r="AF173" s="316">
        <v>4</v>
      </c>
      <c r="AG173" s="317">
        <v>0</v>
      </c>
      <c r="AH173" s="316">
        <v>6</v>
      </c>
      <c r="AI173" s="317">
        <v>0</v>
      </c>
      <c r="AJ173" s="314">
        <f t="shared" si="101"/>
        <v>24</v>
      </c>
      <c r="AK173" s="317">
        <v>24</v>
      </c>
      <c r="AL173" s="316">
        <v>0</v>
      </c>
      <c r="AM173" s="317">
        <v>0</v>
      </c>
      <c r="AN173" s="318">
        <v>0</v>
      </c>
    </row>
    <row r="174" spans="1:40" ht="13.75" customHeight="1" x14ac:dyDescent="0.2">
      <c r="A174" s="36" t="s">
        <v>210</v>
      </c>
      <c r="B174" s="307">
        <f t="shared" si="86"/>
        <v>10</v>
      </c>
      <c r="C174" s="308">
        <f t="shared" si="87"/>
        <v>1313</v>
      </c>
      <c r="D174" s="309">
        <f t="shared" si="88"/>
        <v>243</v>
      </c>
      <c r="E174" s="308">
        <f t="shared" si="89"/>
        <v>6</v>
      </c>
      <c r="F174" s="308">
        <f t="shared" si="90"/>
        <v>34</v>
      </c>
      <c r="G174" s="338">
        <v>0</v>
      </c>
      <c r="H174" s="339">
        <v>0</v>
      </c>
      <c r="I174" s="338">
        <v>6</v>
      </c>
      <c r="J174" s="339">
        <v>34</v>
      </c>
      <c r="K174" s="338">
        <v>2</v>
      </c>
      <c r="L174" s="339">
        <v>1147</v>
      </c>
      <c r="M174" s="338">
        <v>2</v>
      </c>
      <c r="N174" s="339">
        <v>132</v>
      </c>
      <c r="O174" s="312">
        <f t="shared" si="91"/>
        <v>243</v>
      </c>
      <c r="P174" s="313">
        <f t="shared" si="92"/>
        <v>6</v>
      </c>
      <c r="Q174" s="313">
        <f t="shared" si="93"/>
        <v>0</v>
      </c>
      <c r="R174" s="313">
        <f t="shared" si="94"/>
        <v>6</v>
      </c>
      <c r="S174" s="313">
        <f t="shared" si="95"/>
        <v>237</v>
      </c>
      <c r="T174" s="313">
        <f t="shared" si="96"/>
        <v>0</v>
      </c>
      <c r="U174" s="308">
        <f t="shared" si="97"/>
        <v>0</v>
      </c>
      <c r="V174" s="316">
        <v>0</v>
      </c>
      <c r="W174" s="317">
        <v>0</v>
      </c>
      <c r="X174" s="316">
        <v>0</v>
      </c>
      <c r="Y174" s="317">
        <v>0</v>
      </c>
      <c r="Z174" s="314">
        <f t="shared" si="98"/>
        <v>6</v>
      </c>
      <c r="AA174" s="317">
        <v>0</v>
      </c>
      <c r="AB174" s="316">
        <v>6</v>
      </c>
      <c r="AC174" s="317">
        <v>0</v>
      </c>
      <c r="AD174" s="316">
        <v>0</v>
      </c>
      <c r="AE174" s="308">
        <f t="shared" si="99"/>
        <v>234</v>
      </c>
      <c r="AF174" s="316">
        <v>0</v>
      </c>
      <c r="AG174" s="317">
        <v>0</v>
      </c>
      <c r="AH174" s="316">
        <v>234</v>
      </c>
      <c r="AI174" s="317">
        <v>0</v>
      </c>
      <c r="AJ174" s="314">
        <f t="shared" si="101"/>
        <v>3</v>
      </c>
      <c r="AK174" s="317">
        <v>0</v>
      </c>
      <c r="AL174" s="316">
        <v>0</v>
      </c>
      <c r="AM174" s="317">
        <v>3</v>
      </c>
      <c r="AN174" s="318">
        <v>0</v>
      </c>
    </row>
    <row r="175" spans="1:40" ht="13.75" customHeight="1" x14ac:dyDescent="0.2">
      <c r="A175" s="43" t="s">
        <v>413</v>
      </c>
      <c r="B175" s="307">
        <f t="shared" si="86"/>
        <v>18</v>
      </c>
      <c r="C175" s="308">
        <f t="shared" si="87"/>
        <v>3766</v>
      </c>
      <c r="D175" s="309">
        <f t="shared" si="88"/>
        <v>61</v>
      </c>
      <c r="E175" s="308">
        <f t="shared" si="89"/>
        <v>12</v>
      </c>
      <c r="F175" s="308">
        <f t="shared" si="90"/>
        <v>563</v>
      </c>
      <c r="G175" s="338">
        <v>2</v>
      </c>
      <c r="H175" s="339">
        <v>10</v>
      </c>
      <c r="I175" s="338">
        <v>10</v>
      </c>
      <c r="J175" s="339">
        <v>553</v>
      </c>
      <c r="K175" s="338">
        <v>4</v>
      </c>
      <c r="L175" s="339">
        <v>3183</v>
      </c>
      <c r="M175" s="338">
        <v>2</v>
      </c>
      <c r="N175" s="339">
        <v>20</v>
      </c>
      <c r="O175" s="312">
        <f t="shared" si="91"/>
        <v>61</v>
      </c>
      <c r="P175" s="313">
        <f t="shared" si="92"/>
        <v>39</v>
      </c>
      <c r="Q175" s="313">
        <f t="shared" si="93"/>
        <v>32</v>
      </c>
      <c r="R175" s="313">
        <f t="shared" si="94"/>
        <v>7</v>
      </c>
      <c r="S175" s="313">
        <f t="shared" si="95"/>
        <v>22</v>
      </c>
      <c r="T175" s="313">
        <f t="shared" si="96"/>
        <v>0</v>
      </c>
      <c r="U175" s="308">
        <f t="shared" si="97"/>
        <v>29</v>
      </c>
      <c r="V175" s="316">
        <v>29</v>
      </c>
      <c r="W175" s="317">
        <v>0</v>
      </c>
      <c r="X175" s="316">
        <v>0</v>
      </c>
      <c r="Y175" s="317">
        <v>0</v>
      </c>
      <c r="Z175" s="314">
        <f t="shared" si="98"/>
        <v>18</v>
      </c>
      <c r="AA175" s="317">
        <v>1</v>
      </c>
      <c r="AB175" s="316">
        <v>7</v>
      </c>
      <c r="AC175" s="317">
        <v>10</v>
      </c>
      <c r="AD175" s="316">
        <v>0</v>
      </c>
      <c r="AE175" s="308">
        <f t="shared" si="99"/>
        <v>12</v>
      </c>
      <c r="AF175" s="316">
        <v>0</v>
      </c>
      <c r="AG175" s="317">
        <v>0</v>
      </c>
      <c r="AH175" s="316">
        <v>12</v>
      </c>
      <c r="AI175" s="317">
        <v>0</v>
      </c>
      <c r="AJ175" s="314">
        <f t="shared" si="101"/>
        <v>2</v>
      </c>
      <c r="AK175" s="317">
        <v>2</v>
      </c>
      <c r="AL175" s="316">
        <v>0</v>
      </c>
      <c r="AM175" s="317">
        <v>0</v>
      </c>
      <c r="AN175" s="318">
        <v>0</v>
      </c>
    </row>
    <row r="176" spans="1:40" ht="13.75" customHeight="1" x14ac:dyDescent="0.2">
      <c r="A176" s="43" t="s">
        <v>209</v>
      </c>
      <c r="B176" s="307">
        <f t="shared" si="86"/>
        <v>18</v>
      </c>
      <c r="C176" s="308">
        <f t="shared" si="87"/>
        <v>1607</v>
      </c>
      <c r="D176" s="309">
        <f t="shared" si="88"/>
        <v>87</v>
      </c>
      <c r="E176" s="308">
        <f t="shared" si="89"/>
        <v>15</v>
      </c>
      <c r="F176" s="308">
        <f t="shared" si="90"/>
        <v>1519</v>
      </c>
      <c r="G176" s="338">
        <v>4</v>
      </c>
      <c r="H176" s="339">
        <v>131</v>
      </c>
      <c r="I176" s="338">
        <v>11</v>
      </c>
      <c r="J176" s="339">
        <v>1388</v>
      </c>
      <c r="K176" s="338">
        <v>0</v>
      </c>
      <c r="L176" s="339">
        <v>0</v>
      </c>
      <c r="M176" s="338">
        <v>3</v>
      </c>
      <c r="N176" s="339">
        <v>88</v>
      </c>
      <c r="O176" s="312">
        <f t="shared" si="91"/>
        <v>87</v>
      </c>
      <c r="P176" s="313">
        <f t="shared" si="92"/>
        <v>62</v>
      </c>
      <c r="Q176" s="313">
        <f t="shared" si="93"/>
        <v>34</v>
      </c>
      <c r="R176" s="313">
        <f t="shared" si="94"/>
        <v>28</v>
      </c>
      <c r="S176" s="313">
        <f t="shared" si="95"/>
        <v>25</v>
      </c>
      <c r="T176" s="313">
        <f t="shared" si="96"/>
        <v>0</v>
      </c>
      <c r="U176" s="308">
        <f t="shared" si="97"/>
        <v>20</v>
      </c>
      <c r="V176" s="316">
        <v>14</v>
      </c>
      <c r="W176" s="317">
        <v>6</v>
      </c>
      <c r="X176" s="316">
        <v>0</v>
      </c>
      <c r="Y176" s="317">
        <v>0</v>
      </c>
      <c r="Z176" s="314">
        <f t="shared" si="98"/>
        <v>54</v>
      </c>
      <c r="AA176" s="317">
        <v>13</v>
      </c>
      <c r="AB176" s="316">
        <v>16</v>
      </c>
      <c r="AC176" s="317">
        <v>25</v>
      </c>
      <c r="AD176" s="316">
        <v>0</v>
      </c>
      <c r="AE176" s="308">
        <f t="shared" si="99"/>
        <v>0</v>
      </c>
      <c r="AF176" s="316">
        <v>0</v>
      </c>
      <c r="AG176" s="317">
        <v>0</v>
      </c>
      <c r="AH176" s="316">
        <v>0</v>
      </c>
      <c r="AI176" s="317">
        <v>0</v>
      </c>
      <c r="AJ176" s="314">
        <f t="shared" si="101"/>
        <v>13</v>
      </c>
      <c r="AK176" s="317">
        <v>7</v>
      </c>
      <c r="AL176" s="316">
        <v>6</v>
      </c>
      <c r="AM176" s="317">
        <v>0</v>
      </c>
      <c r="AN176" s="318">
        <v>0</v>
      </c>
    </row>
    <row r="177" spans="1:40" ht="13.75" customHeight="1" x14ac:dyDescent="0.2">
      <c r="A177" s="16" t="s">
        <v>18</v>
      </c>
      <c r="B177" s="320">
        <f t="shared" si="86"/>
        <v>10</v>
      </c>
      <c r="C177" s="321">
        <f t="shared" si="87"/>
        <v>120</v>
      </c>
      <c r="D177" s="322">
        <f t="shared" si="88"/>
        <v>21</v>
      </c>
      <c r="E177" s="321">
        <f t="shared" si="89"/>
        <v>8</v>
      </c>
      <c r="F177" s="321">
        <f t="shared" si="90"/>
        <v>118</v>
      </c>
      <c r="G177" s="342">
        <v>6</v>
      </c>
      <c r="H177" s="343">
        <v>116</v>
      </c>
      <c r="I177" s="342">
        <v>2</v>
      </c>
      <c r="J177" s="343">
        <v>2</v>
      </c>
      <c r="K177" s="342">
        <v>1</v>
      </c>
      <c r="L177" s="343">
        <v>1</v>
      </c>
      <c r="M177" s="342">
        <v>1</v>
      </c>
      <c r="N177" s="343">
        <v>1</v>
      </c>
      <c r="O177" s="325">
        <f t="shared" si="91"/>
        <v>21</v>
      </c>
      <c r="P177" s="326">
        <f t="shared" si="92"/>
        <v>19</v>
      </c>
      <c r="Q177" s="326">
        <f t="shared" si="93"/>
        <v>17</v>
      </c>
      <c r="R177" s="326">
        <f t="shared" si="94"/>
        <v>2</v>
      </c>
      <c r="S177" s="326">
        <f t="shared" si="95"/>
        <v>2</v>
      </c>
      <c r="T177" s="326">
        <f t="shared" si="96"/>
        <v>0</v>
      </c>
      <c r="U177" s="321">
        <f t="shared" si="97"/>
        <v>17</v>
      </c>
      <c r="V177" s="329">
        <v>17</v>
      </c>
      <c r="W177" s="330">
        <v>0</v>
      </c>
      <c r="X177" s="329">
        <v>0</v>
      </c>
      <c r="Y177" s="330">
        <v>0</v>
      </c>
      <c r="Z177" s="328">
        <f t="shared" si="98"/>
        <v>2</v>
      </c>
      <c r="AA177" s="330">
        <v>0</v>
      </c>
      <c r="AB177" s="329">
        <v>2</v>
      </c>
      <c r="AC177" s="330">
        <v>0</v>
      </c>
      <c r="AD177" s="329">
        <v>0</v>
      </c>
      <c r="AE177" s="321">
        <f t="shared" si="99"/>
        <v>0</v>
      </c>
      <c r="AF177" s="329">
        <v>0</v>
      </c>
      <c r="AG177" s="330">
        <v>0</v>
      </c>
      <c r="AH177" s="329">
        <v>0</v>
      </c>
      <c r="AI177" s="330">
        <v>0</v>
      </c>
      <c r="AJ177" s="328">
        <f t="shared" si="101"/>
        <v>2</v>
      </c>
      <c r="AK177" s="330">
        <v>0</v>
      </c>
      <c r="AL177" s="329">
        <v>0</v>
      </c>
      <c r="AM177" s="330">
        <v>2</v>
      </c>
      <c r="AN177" s="344">
        <v>0</v>
      </c>
    </row>
  </sheetData>
  <mergeCells count="40">
    <mergeCell ref="AM4:AM5"/>
    <mergeCell ref="AN4:AN5"/>
    <mergeCell ref="AG4:AG5"/>
    <mergeCell ref="AH4:AH5"/>
    <mergeCell ref="AI4:AI5"/>
    <mergeCell ref="AJ4:AJ5"/>
    <mergeCell ref="AK4:AK5"/>
    <mergeCell ref="AL4:AL5"/>
    <mergeCell ref="A2:A5"/>
    <mergeCell ref="B2:D5"/>
    <mergeCell ref="E2:N2"/>
    <mergeCell ref="O2:R2"/>
    <mergeCell ref="S2:AN2"/>
    <mergeCell ref="E3:J3"/>
    <mergeCell ref="K3:L5"/>
    <mergeCell ref="M3:N5"/>
    <mergeCell ref="O3:O5"/>
    <mergeCell ref="P3:T3"/>
    <mergeCell ref="Z4:Z5"/>
    <mergeCell ref="AA4:AA5"/>
    <mergeCell ref="AB4:AB5"/>
    <mergeCell ref="AC4:AC5"/>
    <mergeCell ref="AD4:AD5"/>
    <mergeCell ref="AE4:AE5"/>
    <mergeCell ref="U3:Y3"/>
    <mergeCell ref="Z3:AD3"/>
    <mergeCell ref="AE3:AI3"/>
    <mergeCell ref="AJ3:AN3"/>
    <mergeCell ref="E4:F5"/>
    <mergeCell ref="G4:H5"/>
    <mergeCell ref="I4:J5"/>
    <mergeCell ref="P4:R4"/>
    <mergeCell ref="S4:S5"/>
    <mergeCell ref="T4:T5"/>
    <mergeCell ref="AF4:AF5"/>
    <mergeCell ref="U4:U5"/>
    <mergeCell ref="V4:V5"/>
    <mergeCell ref="W4:W5"/>
    <mergeCell ref="X4:X5"/>
    <mergeCell ref="Y4:Y5"/>
  </mergeCells>
  <phoneticPr fontId="1"/>
  <pageMargins left="0.7" right="0.7" top="0.75" bottom="0.75" header="0.3" footer="0.3"/>
  <pageSetup paperSize="9" scale="75" firstPageNumber="24" fitToWidth="2" fitToHeight="0" pageOrder="overThenDown" orientation="portrait" useFirstPageNumber="1" r:id="rId1"/>
  <headerFooter scaleWithDoc="0" alignWithMargins="0"/>
  <rowBreaks count="3" manualBreakCount="3">
    <brk id="58" max="39" man="1"/>
    <brk id="109" max="39" man="1"/>
    <brk id="155" max="39" man="1"/>
  </rowBreaks>
  <colBreaks count="1" manualBreakCount="1">
    <brk id="18" max="1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92"/>
  <sheetViews>
    <sheetView showGridLines="0" view="pageBreakPreview" zoomScale="85" zoomScaleNormal="85" zoomScaleSheetLayoutView="85" workbookViewId="0">
      <pane xSplit="2" ySplit="4" topLeftCell="C5" activePane="bottomRight" state="frozen"/>
      <selection activeCell="D38" sqref="D38:E38"/>
      <selection pane="topRight" activeCell="D38" sqref="D38:E38"/>
      <selection pane="bottomLeft" activeCell="D38" sqref="D38:E38"/>
      <selection pane="bottomRight" activeCell="D38" sqref="D38:E38"/>
    </sheetView>
  </sheetViews>
  <sheetFormatPr defaultColWidth="10.08984375" defaultRowHeight="21" customHeight="1" x14ac:dyDescent="0.2"/>
  <cols>
    <col min="1" max="1" width="7.08984375" style="348" customWidth="1"/>
    <col min="2" max="2" width="18.36328125" style="348" customWidth="1"/>
    <col min="3" max="9" width="6.08984375" style="348" customWidth="1"/>
    <col min="10" max="20" width="6.08984375" style="116" customWidth="1"/>
    <col min="21" max="33" width="10.08984375" style="348" customWidth="1"/>
    <col min="34" max="16384" width="10.08984375" style="348"/>
  </cols>
  <sheetData>
    <row r="1" spans="1:44" ht="18.75" customHeight="1" x14ac:dyDescent="0.2">
      <c r="A1" s="61" t="s">
        <v>57</v>
      </c>
      <c r="B1" s="116"/>
      <c r="C1" s="116"/>
      <c r="D1" s="116"/>
      <c r="E1" s="116"/>
      <c r="F1" s="116"/>
      <c r="G1" s="116"/>
      <c r="H1" s="116"/>
      <c r="I1" s="116"/>
      <c r="T1" s="62" t="s">
        <v>54</v>
      </c>
    </row>
    <row r="2" spans="1:44" ht="12" customHeight="1" x14ac:dyDescent="0.2">
      <c r="A2" s="743" t="s">
        <v>47</v>
      </c>
      <c r="B2" s="744"/>
      <c r="C2" s="737" t="s">
        <v>45</v>
      </c>
      <c r="D2" s="728"/>
      <c r="E2" s="728"/>
      <c r="F2" s="728" t="s">
        <v>416</v>
      </c>
      <c r="G2" s="728"/>
      <c r="H2" s="728"/>
      <c r="I2" s="728"/>
      <c r="J2" s="728"/>
      <c r="K2" s="728"/>
      <c r="L2" s="728"/>
      <c r="M2" s="728"/>
      <c r="N2" s="728"/>
      <c r="O2" s="728" t="s">
        <v>58</v>
      </c>
      <c r="P2" s="728"/>
      <c r="Q2" s="728"/>
      <c r="R2" s="728" t="s">
        <v>59</v>
      </c>
      <c r="S2" s="728"/>
      <c r="T2" s="730"/>
    </row>
    <row r="3" spans="1:44" ht="13.5" customHeight="1" x14ac:dyDescent="0.2">
      <c r="A3" s="745"/>
      <c r="B3" s="746"/>
      <c r="C3" s="738"/>
      <c r="D3" s="729"/>
      <c r="E3" s="729"/>
      <c r="F3" s="729" t="s">
        <v>55</v>
      </c>
      <c r="G3" s="729"/>
      <c r="H3" s="729"/>
      <c r="I3" s="729" t="s">
        <v>119</v>
      </c>
      <c r="J3" s="729"/>
      <c r="K3" s="729"/>
      <c r="L3" s="729" t="s">
        <v>120</v>
      </c>
      <c r="M3" s="729"/>
      <c r="N3" s="729"/>
      <c r="O3" s="729"/>
      <c r="P3" s="729"/>
      <c r="Q3" s="729"/>
      <c r="R3" s="729"/>
      <c r="S3" s="729"/>
      <c r="T3" s="731"/>
    </row>
    <row r="4" spans="1:44" ht="24" customHeight="1" x14ac:dyDescent="0.2">
      <c r="A4" s="747"/>
      <c r="B4" s="748"/>
      <c r="C4" s="63" t="s">
        <v>55</v>
      </c>
      <c r="D4" s="64" t="s">
        <v>415</v>
      </c>
      <c r="E4" s="64" t="s">
        <v>53</v>
      </c>
      <c r="F4" s="64" t="s">
        <v>55</v>
      </c>
      <c r="G4" s="64" t="s">
        <v>415</v>
      </c>
      <c r="H4" s="64" t="s">
        <v>53</v>
      </c>
      <c r="I4" s="64" t="s">
        <v>55</v>
      </c>
      <c r="J4" s="64" t="s">
        <v>415</v>
      </c>
      <c r="K4" s="64" t="s">
        <v>53</v>
      </c>
      <c r="L4" s="64" t="s">
        <v>55</v>
      </c>
      <c r="M4" s="64" t="s">
        <v>415</v>
      </c>
      <c r="N4" s="64" t="s">
        <v>53</v>
      </c>
      <c r="O4" s="64" t="s">
        <v>55</v>
      </c>
      <c r="P4" s="64" t="s">
        <v>415</v>
      </c>
      <c r="Q4" s="64" t="s">
        <v>53</v>
      </c>
      <c r="R4" s="64" t="s">
        <v>55</v>
      </c>
      <c r="S4" s="64" t="s">
        <v>415</v>
      </c>
      <c r="T4" s="65" t="s">
        <v>53</v>
      </c>
    </row>
    <row r="5" spans="1:44" ht="12" customHeight="1" x14ac:dyDescent="0.2">
      <c r="A5" s="749" t="s">
        <v>417</v>
      </c>
      <c r="B5" s="66" t="s">
        <v>55</v>
      </c>
      <c r="C5" s="349">
        <f>SUM(D5:E5)</f>
        <v>1545</v>
      </c>
      <c r="D5" s="350">
        <f>SUM(D6:D12)</f>
        <v>1144</v>
      </c>
      <c r="E5" s="350">
        <f>SUM(E6:E12)</f>
        <v>401</v>
      </c>
      <c r="F5" s="350">
        <f>SUM(G5:H5)</f>
        <v>1101</v>
      </c>
      <c r="G5" s="350">
        <f>SUM(G6:G12)</f>
        <v>857</v>
      </c>
      <c r="H5" s="350">
        <f>SUM(H6:H12)</f>
        <v>244</v>
      </c>
      <c r="I5" s="350">
        <f t="shared" ref="I5:I68" si="0">SUM(J5:K5)</f>
        <v>472</v>
      </c>
      <c r="J5" s="350">
        <f>SUM(J6:J12)</f>
        <v>415</v>
      </c>
      <c r="K5" s="350">
        <f>SUM(K6:K12)</f>
        <v>57</v>
      </c>
      <c r="L5" s="350">
        <f t="shared" ref="L5:L68" si="1">SUM(M5:N5)</f>
        <v>629</v>
      </c>
      <c r="M5" s="350">
        <f>SUM(M6:M12)</f>
        <v>442</v>
      </c>
      <c r="N5" s="350">
        <f>SUM(N6:N12)</f>
        <v>187</v>
      </c>
      <c r="O5" s="350">
        <f t="shared" ref="O5:O68" si="2">SUM(P5:Q5)</f>
        <v>231</v>
      </c>
      <c r="P5" s="350">
        <f>SUM(P6:P12)</f>
        <v>177</v>
      </c>
      <c r="Q5" s="350">
        <f>SUM(Q6:Q12)</f>
        <v>54</v>
      </c>
      <c r="R5" s="350">
        <f t="shared" ref="R5:R68" si="3">SUM(S5:T5)</f>
        <v>213</v>
      </c>
      <c r="S5" s="350">
        <f>SUM(S6:S12)</f>
        <v>110</v>
      </c>
      <c r="T5" s="351">
        <f>SUM(T6:T12)</f>
        <v>103</v>
      </c>
      <c r="V5" s="352"/>
    </row>
    <row r="6" spans="1:44" ht="12" customHeight="1" x14ac:dyDescent="0.2">
      <c r="A6" s="750"/>
      <c r="B6" s="66" t="s">
        <v>60</v>
      </c>
      <c r="C6" s="353">
        <f t="shared" ref="C6:C69" si="4">SUM(D6:E6)</f>
        <v>1036</v>
      </c>
      <c r="D6" s="354">
        <f>D14+D22+D30+D38+D46+D54+D62+D70+D78+D86</f>
        <v>770</v>
      </c>
      <c r="E6" s="354">
        <f t="shared" ref="D6:E12" si="5">E14+E22+E30+E38+E46+E54+E62+E70+E78+E86</f>
        <v>266</v>
      </c>
      <c r="F6" s="354">
        <f t="shared" ref="F6:F68" si="6">SUM(G6:H6)</f>
        <v>781</v>
      </c>
      <c r="G6" s="354">
        <f>G14+G22+G30+G38+G46+G54+G62+G70+G78+G86</f>
        <v>621</v>
      </c>
      <c r="H6" s="354">
        <f t="shared" ref="G6:H12" si="7">H14+H22+H30+H38+H46+H54+H62+H70+H78+H86</f>
        <v>160</v>
      </c>
      <c r="I6" s="354">
        <f t="shared" si="0"/>
        <v>371</v>
      </c>
      <c r="J6" s="354">
        <f t="shared" ref="J6:K12" si="8">J14+J22+J30+J38+J46+J54+J62+J70+J78+J86</f>
        <v>338</v>
      </c>
      <c r="K6" s="354">
        <f t="shared" si="8"/>
        <v>33</v>
      </c>
      <c r="L6" s="354">
        <f t="shared" si="1"/>
        <v>410</v>
      </c>
      <c r="M6" s="354">
        <f t="shared" ref="M6:M12" si="9">M14+M22+M30+M38+M46+M54+M62+M70+M78+M86</f>
        <v>283</v>
      </c>
      <c r="N6" s="354">
        <f t="shared" ref="N6:N12" si="10">N14+N22+N30+N38+N46+N54+N62+N70+N78+N86</f>
        <v>127</v>
      </c>
      <c r="O6" s="354">
        <f t="shared" si="2"/>
        <v>106</v>
      </c>
      <c r="P6" s="354">
        <f t="shared" ref="P6:Q12" si="11">P14+P22+P30+P38+P46+P54+P62+P70+P78+P86</f>
        <v>75</v>
      </c>
      <c r="Q6" s="354">
        <f t="shared" si="11"/>
        <v>31</v>
      </c>
      <c r="R6" s="354">
        <f t="shared" si="3"/>
        <v>149</v>
      </c>
      <c r="S6" s="354">
        <f t="shared" ref="S6:T12" si="12">S14+S22+S30+S38+S46+S54+S62+S70+S78+S86</f>
        <v>74</v>
      </c>
      <c r="T6" s="355">
        <f t="shared" si="12"/>
        <v>75</v>
      </c>
      <c r="W6" s="196" t="s">
        <v>447</v>
      </c>
      <c r="X6" s="196" t="s">
        <v>491</v>
      </c>
      <c r="Y6" s="196" t="s">
        <v>492</v>
      </c>
      <c r="Z6" s="196" t="s">
        <v>343</v>
      </c>
    </row>
    <row r="7" spans="1:44" ht="12" customHeight="1" x14ac:dyDescent="0.2">
      <c r="A7" s="750"/>
      <c r="B7" s="66" t="s">
        <v>207</v>
      </c>
      <c r="C7" s="353">
        <f t="shared" si="4"/>
        <v>303</v>
      </c>
      <c r="D7" s="354">
        <f>D15+D23+D31+D39+D47+D55+D63+D71+D79+D87</f>
        <v>200</v>
      </c>
      <c r="E7" s="354">
        <f t="shared" si="5"/>
        <v>103</v>
      </c>
      <c r="F7" s="354">
        <f t="shared" si="6"/>
        <v>195</v>
      </c>
      <c r="G7" s="354">
        <f t="shared" si="7"/>
        <v>137</v>
      </c>
      <c r="H7" s="354">
        <f t="shared" si="7"/>
        <v>58</v>
      </c>
      <c r="I7" s="354">
        <f t="shared" si="0"/>
        <v>72</v>
      </c>
      <c r="J7" s="354">
        <f t="shared" si="8"/>
        <v>56</v>
      </c>
      <c r="K7" s="354">
        <f t="shared" si="8"/>
        <v>16</v>
      </c>
      <c r="L7" s="354">
        <f t="shared" si="1"/>
        <v>123</v>
      </c>
      <c r="M7" s="354">
        <f t="shared" si="9"/>
        <v>81</v>
      </c>
      <c r="N7" s="354">
        <f t="shared" si="10"/>
        <v>42</v>
      </c>
      <c r="O7" s="354">
        <f t="shared" si="2"/>
        <v>58</v>
      </c>
      <c r="P7" s="354">
        <f t="shared" si="11"/>
        <v>36</v>
      </c>
      <c r="Q7" s="354">
        <f t="shared" si="11"/>
        <v>22</v>
      </c>
      <c r="R7" s="354">
        <f t="shared" si="3"/>
        <v>50</v>
      </c>
      <c r="S7" s="354">
        <f t="shared" si="12"/>
        <v>27</v>
      </c>
      <c r="T7" s="355">
        <f t="shared" si="12"/>
        <v>23</v>
      </c>
      <c r="W7" s="196" t="s">
        <v>448</v>
      </c>
      <c r="X7" s="357">
        <v>264</v>
      </c>
      <c r="Y7" s="357">
        <v>293</v>
      </c>
      <c r="Z7" s="356">
        <f>SUM(X7:Y7)</f>
        <v>557</v>
      </c>
    </row>
    <row r="8" spans="1:44" ht="12" customHeight="1" x14ac:dyDescent="0.2">
      <c r="A8" s="750"/>
      <c r="B8" s="66" t="s">
        <v>206</v>
      </c>
      <c r="C8" s="353">
        <f t="shared" si="4"/>
        <v>32</v>
      </c>
      <c r="D8" s="354">
        <f t="shared" si="5"/>
        <v>14</v>
      </c>
      <c r="E8" s="354">
        <f t="shared" si="5"/>
        <v>18</v>
      </c>
      <c r="F8" s="354">
        <f t="shared" si="6"/>
        <v>24</v>
      </c>
      <c r="G8" s="354">
        <f t="shared" si="7"/>
        <v>9</v>
      </c>
      <c r="H8" s="354">
        <f t="shared" si="7"/>
        <v>15</v>
      </c>
      <c r="I8" s="354">
        <f t="shared" si="0"/>
        <v>10</v>
      </c>
      <c r="J8" s="354">
        <f t="shared" si="8"/>
        <v>4</v>
      </c>
      <c r="K8" s="354">
        <f t="shared" si="8"/>
        <v>6</v>
      </c>
      <c r="L8" s="354">
        <f t="shared" si="1"/>
        <v>14</v>
      </c>
      <c r="M8" s="354">
        <f t="shared" si="9"/>
        <v>5</v>
      </c>
      <c r="N8" s="354">
        <f t="shared" si="10"/>
        <v>9</v>
      </c>
      <c r="O8" s="354">
        <f t="shared" si="2"/>
        <v>4</v>
      </c>
      <c r="P8" s="354">
        <f t="shared" si="11"/>
        <v>4</v>
      </c>
      <c r="Q8" s="354">
        <f t="shared" si="11"/>
        <v>0</v>
      </c>
      <c r="R8" s="354">
        <f t="shared" si="3"/>
        <v>4</v>
      </c>
      <c r="S8" s="354">
        <f t="shared" si="12"/>
        <v>1</v>
      </c>
      <c r="T8" s="355">
        <f t="shared" si="12"/>
        <v>3</v>
      </c>
      <c r="W8" s="196" t="s">
        <v>449</v>
      </c>
      <c r="X8" s="357">
        <v>1534</v>
      </c>
      <c r="Y8" s="357">
        <v>1545</v>
      </c>
      <c r="Z8" s="356">
        <f t="shared" ref="Z8:Z9" si="13">SUM(X8:Y8)</f>
        <v>3079</v>
      </c>
      <c r="AE8" s="171" t="s">
        <v>492</v>
      </c>
      <c r="AF8" s="348">
        <v>363</v>
      </c>
      <c r="AQ8" s="171" t="s">
        <v>492</v>
      </c>
      <c r="AR8" s="348">
        <v>1171</v>
      </c>
    </row>
    <row r="9" spans="1:44" ht="12" customHeight="1" thickBot="1" x14ac:dyDescent="0.25">
      <c r="A9" s="750"/>
      <c r="B9" s="66" t="s">
        <v>205</v>
      </c>
      <c r="C9" s="353">
        <f t="shared" si="4"/>
        <v>92</v>
      </c>
      <c r="D9" s="354">
        <f t="shared" si="5"/>
        <v>79</v>
      </c>
      <c r="E9" s="354">
        <f t="shared" si="5"/>
        <v>13</v>
      </c>
      <c r="F9" s="354">
        <f t="shared" si="6"/>
        <v>56</v>
      </c>
      <c r="G9" s="354">
        <f t="shared" si="7"/>
        <v>46</v>
      </c>
      <c r="H9" s="354">
        <f t="shared" si="7"/>
        <v>10</v>
      </c>
      <c r="I9" s="354">
        <f t="shared" si="0"/>
        <v>13</v>
      </c>
      <c r="J9" s="354">
        <f t="shared" si="8"/>
        <v>12</v>
      </c>
      <c r="K9" s="354">
        <f t="shared" si="8"/>
        <v>1</v>
      </c>
      <c r="L9" s="354">
        <f t="shared" si="1"/>
        <v>43</v>
      </c>
      <c r="M9" s="354">
        <f t="shared" si="9"/>
        <v>34</v>
      </c>
      <c r="N9" s="354">
        <f t="shared" si="10"/>
        <v>9</v>
      </c>
      <c r="O9" s="354">
        <f t="shared" si="2"/>
        <v>30</v>
      </c>
      <c r="P9" s="354">
        <f t="shared" si="11"/>
        <v>29</v>
      </c>
      <c r="Q9" s="354">
        <f t="shared" si="11"/>
        <v>1</v>
      </c>
      <c r="R9" s="354">
        <f t="shared" si="3"/>
        <v>6</v>
      </c>
      <c r="S9" s="354">
        <f t="shared" si="12"/>
        <v>4</v>
      </c>
      <c r="T9" s="355">
        <f t="shared" si="12"/>
        <v>2</v>
      </c>
      <c r="W9" s="196" t="s">
        <v>343</v>
      </c>
      <c r="X9" s="356">
        <f>SUM(X7:X8)</f>
        <v>1798</v>
      </c>
      <c r="Y9" s="356">
        <f>SUM(Y7:Y8)</f>
        <v>1838</v>
      </c>
      <c r="Z9" s="356">
        <f t="shared" si="13"/>
        <v>3636</v>
      </c>
    </row>
    <row r="10" spans="1:44" ht="12" customHeight="1" x14ac:dyDescent="0.2">
      <c r="A10" s="750"/>
      <c r="B10" s="66" t="s">
        <v>188</v>
      </c>
      <c r="C10" s="353">
        <f t="shared" si="4"/>
        <v>14</v>
      </c>
      <c r="D10" s="354">
        <f t="shared" si="5"/>
        <v>14</v>
      </c>
      <c r="E10" s="354">
        <f t="shared" si="5"/>
        <v>0</v>
      </c>
      <c r="F10" s="354">
        <f t="shared" si="6"/>
        <v>9</v>
      </c>
      <c r="G10" s="354">
        <f t="shared" si="7"/>
        <v>9</v>
      </c>
      <c r="H10" s="354">
        <f t="shared" si="7"/>
        <v>0</v>
      </c>
      <c r="I10" s="354">
        <f t="shared" si="0"/>
        <v>1</v>
      </c>
      <c r="J10" s="354">
        <f t="shared" si="8"/>
        <v>1</v>
      </c>
      <c r="K10" s="354">
        <f t="shared" si="8"/>
        <v>0</v>
      </c>
      <c r="L10" s="354">
        <f t="shared" si="1"/>
        <v>8</v>
      </c>
      <c r="M10" s="354">
        <f t="shared" si="9"/>
        <v>8</v>
      </c>
      <c r="N10" s="354">
        <f t="shared" si="10"/>
        <v>0</v>
      </c>
      <c r="O10" s="354">
        <f t="shared" si="2"/>
        <v>3</v>
      </c>
      <c r="P10" s="354">
        <f t="shared" si="11"/>
        <v>3</v>
      </c>
      <c r="Q10" s="354">
        <f t="shared" si="11"/>
        <v>0</v>
      </c>
      <c r="R10" s="354">
        <f t="shared" si="3"/>
        <v>2</v>
      </c>
      <c r="S10" s="354">
        <f t="shared" si="12"/>
        <v>2</v>
      </c>
      <c r="T10" s="355">
        <f t="shared" si="12"/>
        <v>0</v>
      </c>
      <c r="AF10" s="197" t="s">
        <v>450</v>
      </c>
      <c r="AR10" s="197" t="s">
        <v>450</v>
      </c>
    </row>
    <row r="11" spans="1:44" ht="12" customHeight="1" thickBot="1" x14ac:dyDescent="0.25">
      <c r="A11" s="750"/>
      <c r="B11" s="66" t="s">
        <v>204</v>
      </c>
      <c r="C11" s="353">
        <f t="shared" si="4"/>
        <v>25</v>
      </c>
      <c r="D11" s="354">
        <f t="shared" si="5"/>
        <v>24</v>
      </c>
      <c r="E11" s="354">
        <f t="shared" si="5"/>
        <v>1</v>
      </c>
      <c r="F11" s="354">
        <f t="shared" si="6"/>
        <v>12</v>
      </c>
      <c r="G11" s="354">
        <f t="shared" si="7"/>
        <v>11</v>
      </c>
      <c r="H11" s="354">
        <f t="shared" si="7"/>
        <v>1</v>
      </c>
      <c r="I11" s="354">
        <f t="shared" si="0"/>
        <v>2</v>
      </c>
      <c r="J11" s="354">
        <f t="shared" si="8"/>
        <v>1</v>
      </c>
      <c r="K11" s="354">
        <f t="shared" si="8"/>
        <v>1</v>
      </c>
      <c r="L11" s="354">
        <f t="shared" si="1"/>
        <v>10</v>
      </c>
      <c r="M11" s="354">
        <f t="shared" si="9"/>
        <v>10</v>
      </c>
      <c r="N11" s="354">
        <f t="shared" si="10"/>
        <v>0</v>
      </c>
      <c r="O11" s="354">
        <f t="shared" si="2"/>
        <v>11</v>
      </c>
      <c r="P11" s="354">
        <f t="shared" si="11"/>
        <v>11</v>
      </c>
      <c r="Q11" s="354">
        <f t="shared" si="11"/>
        <v>0</v>
      </c>
      <c r="R11" s="354">
        <f t="shared" si="3"/>
        <v>2</v>
      </c>
      <c r="S11" s="354">
        <f t="shared" si="12"/>
        <v>2</v>
      </c>
      <c r="T11" s="355">
        <f t="shared" si="12"/>
        <v>0</v>
      </c>
      <c r="AF11" s="358">
        <f>AF13+AF29+AF37+AF21+AF45+AF53+AF61+AF69+AF77</f>
        <v>401</v>
      </c>
      <c r="AR11" s="358">
        <f>AR13+AR29+AR37+AR21+AR45+AR53+AR61+AR69+AR77</f>
        <v>1144</v>
      </c>
    </row>
    <row r="12" spans="1:44" ht="12" customHeight="1" thickBot="1" x14ac:dyDescent="0.25">
      <c r="A12" s="751"/>
      <c r="B12" s="66" t="s">
        <v>121</v>
      </c>
      <c r="C12" s="353">
        <f t="shared" si="4"/>
        <v>43</v>
      </c>
      <c r="D12" s="354">
        <f t="shared" si="5"/>
        <v>43</v>
      </c>
      <c r="E12" s="354">
        <f t="shared" si="5"/>
        <v>0</v>
      </c>
      <c r="F12" s="354">
        <f t="shared" si="6"/>
        <v>24</v>
      </c>
      <c r="G12" s="354">
        <f t="shared" si="7"/>
        <v>24</v>
      </c>
      <c r="H12" s="354">
        <f t="shared" si="7"/>
        <v>0</v>
      </c>
      <c r="I12" s="354">
        <f t="shared" si="0"/>
        <v>3</v>
      </c>
      <c r="J12" s="354">
        <f t="shared" si="8"/>
        <v>3</v>
      </c>
      <c r="K12" s="354">
        <f t="shared" si="8"/>
        <v>0</v>
      </c>
      <c r="L12" s="354">
        <f t="shared" si="1"/>
        <v>21</v>
      </c>
      <c r="M12" s="354">
        <f t="shared" si="9"/>
        <v>21</v>
      </c>
      <c r="N12" s="354">
        <f t="shared" si="10"/>
        <v>0</v>
      </c>
      <c r="O12" s="354">
        <f t="shared" si="2"/>
        <v>19</v>
      </c>
      <c r="P12" s="354">
        <f t="shared" si="11"/>
        <v>19</v>
      </c>
      <c r="Q12" s="354">
        <f t="shared" si="11"/>
        <v>0</v>
      </c>
      <c r="R12" s="354">
        <f t="shared" si="3"/>
        <v>0</v>
      </c>
      <c r="S12" s="354">
        <f t="shared" si="12"/>
        <v>0</v>
      </c>
      <c r="T12" s="359">
        <f t="shared" si="12"/>
        <v>0</v>
      </c>
    </row>
    <row r="13" spans="1:44" ht="12" customHeight="1" thickBot="1" x14ac:dyDescent="0.25">
      <c r="A13" s="752" t="s">
        <v>418</v>
      </c>
      <c r="B13" s="67" t="s">
        <v>55</v>
      </c>
      <c r="C13" s="360">
        <f t="shared" si="4"/>
        <v>695</v>
      </c>
      <c r="D13" s="361">
        <f>SUM(D14:D20)</f>
        <v>512</v>
      </c>
      <c r="E13" s="361">
        <f>SUM(E14:E20)</f>
        <v>183</v>
      </c>
      <c r="F13" s="361">
        <f t="shared" si="6"/>
        <v>435</v>
      </c>
      <c r="G13" s="361">
        <f t="shared" ref="G13:H13" si="14">SUM(G14:G20)</f>
        <v>344</v>
      </c>
      <c r="H13" s="361">
        <f t="shared" si="14"/>
        <v>91</v>
      </c>
      <c r="I13" s="361">
        <f>SUM(J13:K13)</f>
        <v>152</v>
      </c>
      <c r="J13" s="361">
        <f>SUM(J14:J20)</f>
        <v>142</v>
      </c>
      <c r="K13" s="361">
        <f>SUM(K14:K20)</f>
        <v>10</v>
      </c>
      <c r="L13" s="361">
        <f t="shared" si="1"/>
        <v>283</v>
      </c>
      <c r="M13" s="361">
        <f>SUM(M14:M20)</f>
        <v>202</v>
      </c>
      <c r="N13" s="361">
        <f>SUM(N14:N20)</f>
        <v>81</v>
      </c>
      <c r="O13" s="361">
        <f t="shared" si="2"/>
        <v>119</v>
      </c>
      <c r="P13" s="361">
        <f t="shared" ref="P13:Q13" si="15">SUM(P14:P20)</f>
        <v>97</v>
      </c>
      <c r="Q13" s="361">
        <f t="shared" si="15"/>
        <v>22</v>
      </c>
      <c r="R13" s="361">
        <f t="shared" si="3"/>
        <v>141</v>
      </c>
      <c r="S13" s="361">
        <f t="shared" ref="S13:T13" si="16">SUM(S14:S20)</f>
        <v>71</v>
      </c>
      <c r="T13" s="362">
        <f t="shared" si="16"/>
        <v>70</v>
      </c>
      <c r="V13" s="756" t="s">
        <v>418</v>
      </c>
      <c r="W13" s="198" t="s">
        <v>53</v>
      </c>
      <c r="X13" s="196" t="s">
        <v>451</v>
      </c>
      <c r="Y13" s="199" t="s">
        <v>452</v>
      </c>
      <c r="Z13" s="196" t="s">
        <v>453</v>
      </c>
      <c r="AA13" s="196" t="s">
        <v>454</v>
      </c>
      <c r="AB13" s="199" t="s">
        <v>455</v>
      </c>
      <c r="AC13" s="364"/>
      <c r="AD13" s="199" t="s">
        <v>456</v>
      </c>
      <c r="AF13" s="365">
        <f>SUM(AF14:AF20)</f>
        <v>183</v>
      </c>
      <c r="AH13" s="756" t="s">
        <v>418</v>
      </c>
      <c r="AI13" s="198" t="s">
        <v>457</v>
      </c>
      <c r="AJ13" s="196" t="s">
        <v>451</v>
      </c>
      <c r="AK13" s="198" t="s">
        <v>452</v>
      </c>
      <c r="AL13" s="196" t="s">
        <v>453</v>
      </c>
      <c r="AM13" s="196" t="s">
        <v>454</v>
      </c>
      <c r="AN13" s="198" t="s">
        <v>455</v>
      </c>
      <c r="AO13" s="366"/>
      <c r="AP13" s="200" t="s">
        <v>456</v>
      </c>
      <c r="AR13" s="365">
        <f>SUM(AR14:AR20)</f>
        <v>512</v>
      </c>
    </row>
    <row r="14" spans="1:44" ht="12" customHeight="1" x14ac:dyDescent="0.2">
      <c r="A14" s="753"/>
      <c r="B14" s="66" t="s">
        <v>60</v>
      </c>
      <c r="C14" s="353">
        <f>SUM(D14:E14)</f>
        <v>479</v>
      </c>
      <c r="D14" s="354">
        <f>J14+M14+P14+S14</f>
        <v>336</v>
      </c>
      <c r="E14" s="354">
        <f>H14+Q14+T14</f>
        <v>143</v>
      </c>
      <c r="F14" s="354">
        <f>SUM(G14:H14)</f>
        <v>323</v>
      </c>
      <c r="G14" s="354">
        <f>J14+M14</f>
        <v>252</v>
      </c>
      <c r="H14" s="354">
        <f>K14+N14</f>
        <v>71</v>
      </c>
      <c r="I14" s="354">
        <f>SUM(J14:K14)</f>
        <v>131</v>
      </c>
      <c r="J14" s="354">
        <f>AP14</f>
        <v>121</v>
      </c>
      <c r="K14" s="367">
        <f>AD14</f>
        <v>10</v>
      </c>
      <c r="L14" s="354">
        <f t="shared" si="1"/>
        <v>192</v>
      </c>
      <c r="M14" s="354">
        <f>AJ14</f>
        <v>131</v>
      </c>
      <c r="N14" s="354">
        <f>X14</f>
        <v>61</v>
      </c>
      <c r="O14" s="354">
        <f>SUM(P14:Q14)</f>
        <v>51</v>
      </c>
      <c r="P14" s="354">
        <f>AL14</f>
        <v>36</v>
      </c>
      <c r="Q14" s="354">
        <f>Z14</f>
        <v>15</v>
      </c>
      <c r="R14" s="354">
        <f t="shared" si="3"/>
        <v>105</v>
      </c>
      <c r="S14" s="354">
        <f>AM14</f>
        <v>48</v>
      </c>
      <c r="T14" s="368">
        <f>AA14</f>
        <v>57</v>
      </c>
      <c r="V14" s="756"/>
      <c r="W14" s="196" t="s">
        <v>60</v>
      </c>
      <c r="X14" s="357">
        <v>61</v>
      </c>
      <c r="Y14" s="357">
        <v>2</v>
      </c>
      <c r="Z14" s="357">
        <v>15</v>
      </c>
      <c r="AA14" s="357">
        <v>57</v>
      </c>
      <c r="AB14" s="357">
        <v>8</v>
      </c>
      <c r="AC14" s="369"/>
      <c r="AD14" s="356">
        <f>Y14+AB14</f>
        <v>10</v>
      </c>
      <c r="AF14" s="757">
        <f>SUM(X14:AB15)</f>
        <v>178</v>
      </c>
      <c r="AH14" s="756"/>
      <c r="AI14" s="196" t="s">
        <v>60</v>
      </c>
      <c r="AJ14" s="357">
        <v>131</v>
      </c>
      <c r="AK14" s="357">
        <v>21</v>
      </c>
      <c r="AL14" s="357">
        <v>36</v>
      </c>
      <c r="AM14" s="357">
        <v>48</v>
      </c>
      <c r="AN14" s="357">
        <v>100</v>
      </c>
      <c r="AO14" s="369"/>
      <c r="AP14" s="370">
        <f>AK14+AN14</f>
        <v>121</v>
      </c>
      <c r="AR14" s="757">
        <f>SUM(AJ14:AN15)</f>
        <v>420</v>
      </c>
    </row>
    <row r="15" spans="1:44" ht="12" customHeight="1" x14ac:dyDescent="0.2">
      <c r="A15" s="753"/>
      <c r="B15" s="66" t="s">
        <v>207</v>
      </c>
      <c r="C15" s="353">
        <f t="shared" si="4"/>
        <v>119</v>
      </c>
      <c r="D15" s="367">
        <f t="shared" ref="D15:D20" si="17">J15+M15+P15+S15</f>
        <v>84</v>
      </c>
      <c r="E15" s="367">
        <f>H15+Q15+T15</f>
        <v>35</v>
      </c>
      <c r="F15" s="354">
        <f t="shared" si="6"/>
        <v>62</v>
      </c>
      <c r="G15" s="354">
        <f t="shared" ref="G15:H20" si="18">J15+M15</f>
        <v>46</v>
      </c>
      <c r="H15" s="354">
        <f t="shared" si="18"/>
        <v>16</v>
      </c>
      <c r="I15" s="354">
        <f t="shared" si="0"/>
        <v>18</v>
      </c>
      <c r="J15" s="354">
        <f t="shared" ref="J15:J20" si="19">AP15</f>
        <v>18</v>
      </c>
      <c r="K15" s="367">
        <f t="shared" ref="K15:K20" si="20">AD15</f>
        <v>0</v>
      </c>
      <c r="L15" s="354">
        <f t="shared" si="1"/>
        <v>44</v>
      </c>
      <c r="M15" s="354">
        <f t="shared" ref="M15:M20" si="21">AJ15</f>
        <v>28</v>
      </c>
      <c r="N15" s="354">
        <f t="shared" ref="N15:N20" si="22">X15</f>
        <v>16</v>
      </c>
      <c r="O15" s="354">
        <f t="shared" si="2"/>
        <v>26</v>
      </c>
      <c r="P15" s="354">
        <f>AL15</f>
        <v>19</v>
      </c>
      <c r="Q15" s="354">
        <f>Z15</f>
        <v>7</v>
      </c>
      <c r="R15" s="354">
        <f t="shared" si="3"/>
        <v>31</v>
      </c>
      <c r="S15" s="354">
        <f t="shared" ref="S15:S20" si="23">AM15</f>
        <v>19</v>
      </c>
      <c r="T15" s="368">
        <f t="shared" ref="T15:T20" si="24">AA15</f>
        <v>12</v>
      </c>
      <c r="V15" s="756"/>
      <c r="W15" s="196" t="s">
        <v>458</v>
      </c>
      <c r="X15" s="357">
        <v>16</v>
      </c>
      <c r="Y15" s="357">
        <v>0</v>
      </c>
      <c r="Z15" s="357">
        <v>7</v>
      </c>
      <c r="AA15" s="357">
        <v>12</v>
      </c>
      <c r="AB15" s="357">
        <v>0</v>
      </c>
      <c r="AC15" s="369"/>
      <c r="AD15" s="356">
        <f t="shared" ref="AD15:AD20" si="25">Y15+AB15</f>
        <v>0</v>
      </c>
      <c r="AF15" s="758"/>
      <c r="AH15" s="756"/>
      <c r="AI15" s="196" t="s">
        <v>458</v>
      </c>
      <c r="AJ15" s="357">
        <v>28</v>
      </c>
      <c r="AK15" s="357">
        <v>7</v>
      </c>
      <c r="AL15" s="357">
        <v>19</v>
      </c>
      <c r="AM15" s="357">
        <v>19</v>
      </c>
      <c r="AN15" s="357">
        <v>11</v>
      </c>
      <c r="AO15" s="369"/>
      <c r="AP15" s="370">
        <f t="shared" ref="AP15:AP20" si="26">AK15+AN15</f>
        <v>18</v>
      </c>
      <c r="AR15" s="758"/>
    </row>
    <row r="16" spans="1:44" ht="12" customHeight="1" x14ac:dyDescent="0.2">
      <c r="A16" s="753"/>
      <c r="B16" s="66" t="s">
        <v>206</v>
      </c>
      <c r="C16" s="353">
        <f t="shared" si="4"/>
        <v>8</v>
      </c>
      <c r="D16" s="354">
        <f t="shared" si="17"/>
        <v>6</v>
      </c>
      <c r="E16" s="367">
        <f t="shared" ref="E16:E20" si="27">H16+Q16+T16</f>
        <v>2</v>
      </c>
      <c r="F16" s="354">
        <f t="shared" si="6"/>
        <v>4</v>
      </c>
      <c r="G16" s="354">
        <f t="shared" si="18"/>
        <v>3</v>
      </c>
      <c r="H16" s="354">
        <f t="shared" si="18"/>
        <v>1</v>
      </c>
      <c r="I16" s="354">
        <f t="shared" si="0"/>
        <v>0</v>
      </c>
      <c r="J16" s="354">
        <f t="shared" si="19"/>
        <v>0</v>
      </c>
      <c r="K16" s="367">
        <f t="shared" si="20"/>
        <v>0</v>
      </c>
      <c r="L16" s="354">
        <f t="shared" si="1"/>
        <v>4</v>
      </c>
      <c r="M16" s="354">
        <f t="shared" si="21"/>
        <v>3</v>
      </c>
      <c r="N16" s="354">
        <f t="shared" si="22"/>
        <v>1</v>
      </c>
      <c r="O16" s="354">
        <f t="shared" si="2"/>
        <v>2</v>
      </c>
      <c r="P16" s="354">
        <f t="shared" ref="P16:P20" si="28">AL16</f>
        <v>2</v>
      </c>
      <c r="Q16" s="354">
        <f t="shared" ref="Q16:Q20" si="29">Z16</f>
        <v>0</v>
      </c>
      <c r="R16" s="354">
        <f t="shared" si="3"/>
        <v>2</v>
      </c>
      <c r="S16" s="354">
        <f t="shared" si="23"/>
        <v>1</v>
      </c>
      <c r="T16" s="368">
        <f t="shared" si="24"/>
        <v>1</v>
      </c>
      <c r="V16" s="756"/>
      <c r="W16" s="196" t="s">
        <v>459</v>
      </c>
      <c r="X16" s="357">
        <v>1</v>
      </c>
      <c r="Y16" s="357">
        <v>0</v>
      </c>
      <c r="Z16" s="357">
        <v>0</v>
      </c>
      <c r="AA16" s="357">
        <v>1</v>
      </c>
      <c r="AB16" s="357">
        <v>0</v>
      </c>
      <c r="AC16" s="369"/>
      <c r="AD16" s="356">
        <f t="shared" si="25"/>
        <v>0</v>
      </c>
      <c r="AF16" s="371">
        <f>SUM(X16:AB16)</f>
        <v>2</v>
      </c>
      <c r="AH16" s="756"/>
      <c r="AI16" s="196" t="s">
        <v>459</v>
      </c>
      <c r="AJ16" s="357">
        <v>3</v>
      </c>
      <c r="AK16" s="357">
        <v>0</v>
      </c>
      <c r="AL16" s="357">
        <v>2</v>
      </c>
      <c r="AM16" s="357">
        <v>1</v>
      </c>
      <c r="AN16" s="357">
        <v>0</v>
      </c>
      <c r="AO16" s="369"/>
      <c r="AP16" s="370">
        <f t="shared" si="26"/>
        <v>0</v>
      </c>
      <c r="AR16" s="371">
        <f>SUM(AJ16:AN16)</f>
        <v>6</v>
      </c>
    </row>
    <row r="17" spans="1:44" ht="12" customHeight="1" x14ac:dyDescent="0.2">
      <c r="A17" s="753"/>
      <c r="B17" s="66" t="s">
        <v>205</v>
      </c>
      <c r="C17" s="353">
        <f t="shared" si="4"/>
        <v>48</v>
      </c>
      <c r="D17" s="354">
        <f t="shared" si="17"/>
        <v>45</v>
      </c>
      <c r="E17" s="354">
        <f t="shared" si="27"/>
        <v>3</v>
      </c>
      <c r="F17" s="354">
        <f t="shared" si="6"/>
        <v>26</v>
      </c>
      <c r="G17" s="354">
        <f t="shared" si="18"/>
        <v>23</v>
      </c>
      <c r="H17" s="354">
        <f t="shared" si="18"/>
        <v>3</v>
      </c>
      <c r="I17" s="354">
        <f t="shared" si="0"/>
        <v>2</v>
      </c>
      <c r="J17" s="354">
        <f t="shared" si="19"/>
        <v>2</v>
      </c>
      <c r="K17" s="367">
        <f t="shared" si="20"/>
        <v>0</v>
      </c>
      <c r="L17" s="354">
        <f t="shared" si="1"/>
        <v>24</v>
      </c>
      <c r="M17" s="354">
        <f t="shared" si="21"/>
        <v>21</v>
      </c>
      <c r="N17" s="354">
        <f t="shared" si="22"/>
        <v>3</v>
      </c>
      <c r="O17" s="354">
        <f t="shared" si="2"/>
        <v>20</v>
      </c>
      <c r="P17" s="354">
        <f t="shared" si="28"/>
        <v>20</v>
      </c>
      <c r="Q17" s="354">
        <f t="shared" si="29"/>
        <v>0</v>
      </c>
      <c r="R17" s="354">
        <f t="shared" si="3"/>
        <v>2</v>
      </c>
      <c r="S17" s="354">
        <f t="shared" si="23"/>
        <v>2</v>
      </c>
      <c r="T17" s="368">
        <f t="shared" si="24"/>
        <v>0</v>
      </c>
      <c r="V17" s="756"/>
      <c r="W17" s="196" t="s">
        <v>460</v>
      </c>
      <c r="X17" s="357">
        <v>3</v>
      </c>
      <c r="Y17" s="357">
        <v>0</v>
      </c>
      <c r="Z17" s="357">
        <v>0</v>
      </c>
      <c r="AA17" s="357">
        <v>0</v>
      </c>
      <c r="AB17" s="357">
        <v>0</v>
      </c>
      <c r="AC17" s="369"/>
      <c r="AD17" s="356">
        <f t="shared" si="25"/>
        <v>0</v>
      </c>
      <c r="AF17" s="371">
        <f>SUM(X17:AB17)</f>
        <v>3</v>
      </c>
      <c r="AH17" s="756"/>
      <c r="AI17" s="196" t="s">
        <v>460</v>
      </c>
      <c r="AJ17" s="357">
        <v>21</v>
      </c>
      <c r="AK17" s="357">
        <v>1</v>
      </c>
      <c r="AL17" s="357">
        <v>20</v>
      </c>
      <c r="AM17" s="357">
        <v>2</v>
      </c>
      <c r="AN17" s="357">
        <v>1</v>
      </c>
      <c r="AO17" s="369"/>
      <c r="AP17" s="370">
        <f t="shared" si="26"/>
        <v>2</v>
      </c>
      <c r="AR17" s="371">
        <f>SUM(AJ17:AN17)</f>
        <v>45</v>
      </c>
    </row>
    <row r="18" spans="1:44" ht="12" customHeight="1" x14ac:dyDescent="0.2">
      <c r="A18" s="753"/>
      <c r="B18" s="66" t="s">
        <v>188</v>
      </c>
      <c r="C18" s="353">
        <f t="shared" si="4"/>
        <v>7</v>
      </c>
      <c r="D18" s="354">
        <f t="shared" si="17"/>
        <v>7</v>
      </c>
      <c r="E18" s="354">
        <f t="shared" si="27"/>
        <v>0</v>
      </c>
      <c r="F18" s="354">
        <f>SUM(G18:H18)</f>
        <v>5</v>
      </c>
      <c r="G18" s="354">
        <f>J18+M18</f>
        <v>5</v>
      </c>
      <c r="H18" s="354">
        <f>K18+N18</f>
        <v>0</v>
      </c>
      <c r="I18" s="354">
        <f>SUM(J18:K18)</f>
        <v>0</v>
      </c>
      <c r="J18" s="354">
        <f t="shared" si="19"/>
        <v>0</v>
      </c>
      <c r="K18" s="367">
        <f t="shared" si="20"/>
        <v>0</v>
      </c>
      <c r="L18" s="354">
        <f t="shared" si="1"/>
        <v>5</v>
      </c>
      <c r="M18" s="354">
        <f t="shared" si="21"/>
        <v>5</v>
      </c>
      <c r="N18" s="354">
        <f t="shared" si="22"/>
        <v>0</v>
      </c>
      <c r="O18" s="354">
        <f t="shared" si="2"/>
        <v>2</v>
      </c>
      <c r="P18" s="354">
        <f t="shared" si="28"/>
        <v>2</v>
      </c>
      <c r="Q18" s="354">
        <f t="shared" si="29"/>
        <v>0</v>
      </c>
      <c r="R18" s="354">
        <f t="shared" si="3"/>
        <v>0</v>
      </c>
      <c r="S18" s="354">
        <f t="shared" si="23"/>
        <v>0</v>
      </c>
      <c r="T18" s="368">
        <f t="shared" si="24"/>
        <v>0</v>
      </c>
      <c r="V18" s="756"/>
      <c r="W18" s="196" t="s">
        <v>461</v>
      </c>
      <c r="X18" s="357">
        <v>0</v>
      </c>
      <c r="Y18" s="357">
        <v>0</v>
      </c>
      <c r="Z18" s="357">
        <v>0</v>
      </c>
      <c r="AA18" s="357">
        <v>0</v>
      </c>
      <c r="AB18" s="357">
        <v>0</v>
      </c>
      <c r="AC18" s="369"/>
      <c r="AD18" s="356">
        <f t="shared" si="25"/>
        <v>0</v>
      </c>
      <c r="AF18" s="371">
        <f>SUM(X18:AB18)</f>
        <v>0</v>
      </c>
      <c r="AH18" s="756"/>
      <c r="AI18" s="196" t="s">
        <v>461</v>
      </c>
      <c r="AJ18" s="357">
        <v>5</v>
      </c>
      <c r="AK18" s="357">
        <v>0</v>
      </c>
      <c r="AL18" s="357">
        <v>2</v>
      </c>
      <c r="AM18" s="357">
        <v>0</v>
      </c>
      <c r="AN18" s="357">
        <v>0</v>
      </c>
      <c r="AO18" s="369"/>
      <c r="AP18" s="370">
        <f t="shared" si="26"/>
        <v>0</v>
      </c>
      <c r="AR18" s="371">
        <f>SUM(AJ18:AN18)</f>
        <v>7</v>
      </c>
    </row>
    <row r="19" spans="1:44" ht="12" customHeight="1" x14ac:dyDescent="0.2">
      <c r="A19" s="753"/>
      <c r="B19" s="66" t="s">
        <v>204</v>
      </c>
      <c r="C19" s="353">
        <f t="shared" si="4"/>
        <v>17</v>
      </c>
      <c r="D19" s="354">
        <f t="shared" si="17"/>
        <v>17</v>
      </c>
      <c r="E19" s="354">
        <f t="shared" si="27"/>
        <v>0</v>
      </c>
      <c r="F19" s="354">
        <f t="shared" si="6"/>
        <v>8</v>
      </c>
      <c r="G19" s="354">
        <f t="shared" si="18"/>
        <v>8</v>
      </c>
      <c r="H19" s="354">
        <f>K19+N19</f>
        <v>0</v>
      </c>
      <c r="I19" s="354">
        <f t="shared" si="0"/>
        <v>0</v>
      </c>
      <c r="J19" s="354">
        <f t="shared" si="19"/>
        <v>0</v>
      </c>
      <c r="K19" s="367">
        <f t="shared" si="20"/>
        <v>0</v>
      </c>
      <c r="L19" s="354">
        <f t="shared" si="1"/>
        <v>8</v>
      </c>
      <c r="M19" s="354">
        <f t="shared" si="21"/>
        <v>8</v>
      </c>
      <c r="N19" s="354">
        <f t="shared" si="22"/>
        <v>0</v>
      </c>
      <c r="O19" s="354">
        <f t="shared" si="2"/>
        <v>8</v>
      </c>
      <c r="P19" s="354">
        <f t="shared" si="28"/>
        <v>8</v>
      </c>
      <c r="Q19" s="354">
        <f t="shared" si="29"/>
        <v>0</v>
      </c>
      <c r="R19" s="354">
        <f t="shared" si="3"/>
        <v>1</v>
      </c>
      <c r="S19" s="354">
        <f t="shared" si="23"/>
        <v>1</v>
      </c>
      <c r="T19" s="368">
        <f t="shared" si="24"/>
        <v>0</v>
      </c>
      <c r="V19" s="756"/>
      <c r="W19" s="196" t="s">
        <v>462</v>
      </c>
      <c r="X19" s="357">
        <v>0</v>
      </c>
      <c r="Y19" s="357">
        <v>0</v>
      </c>
      <c r="Z19" s="357">
        <v>0</v>
      </c>
      <c r="AA19" s="357">
        <v>0</v>
      </c>
      <c r="AB19" s="357">
        <v>0</v>
      </c>
      <c r="AC19" s="369"/>
      <c r="AD19" s="356">
        <f t="shared" si="25"/>
        <v>0</v>
      </c>
      <c r="AF19" s="371">
        <f>SUM(X19:AB19)</f>
        <v>0</v>
      </c>
      <c r="AH19" s="756"/>
      <c r="AI19" s="196" t="s">
        <v>462</v>
      </c>
      <c r="AJ19" s="357">
        <v>8</v>
      </c>
      <c r="AK19" s="357">
        <v>0</v>
      </c>
      <c r="AL19" s="357">
        <v>8</v>
      </c>
      <c r="AM19" s="357">
        <v>1</v>
      </c>
      <c r="AN19" s="357">
        <v>0</v>
      </c>
      <c r="AO19" s="369"/>
      <c r="AP19" s="370">
        <f t="shared" si="26"/>
        <v>0</v>
      </c>
      <c r="AR19" s="371">
        <f>SUM(AJ19:AN19)</f>
        <v>17</v>
      </c>
    </row>
    <row r="20" spans="1:44" ht="12" customHeight="1" thickBot="1" x14ac:dyDescent="0.25">
      <c r="A20" s="754"/>
      <c r="B20" s="68" t="s">
        <v>121</v>
      </c>
      <c r="C20" s="372">
        <f t="shared" si="4"/>
        <v>17</v>
      </c>
      <c r="D20" s="373">
        <f t="shared" si="17"/>
        <v>17</v>
      </c>
      <c r="E20" s="373">
        <f t="shared" si="27"/>
        <v>0</v>
      </c>
      <c r="F20" s="373">
        <f t="shared" si="6"/>
        <v>7</v>
      </c>
      <c r="G20" s="373">
        <f t="shared" si="18"/>
        <v>7</v>
      </c>
      <c r="H20" s="373">
        <f t="shared" si="18"/>
        <v>0</v>
      </c>
      <c r="I20" s="373">
        <f t="shared" si="0"/>
        <v>1</v>
      </c>
      <c r="J20" s="373">
        <f t="shared" si="19"/>
        <v>1</v>
      </c>
      <c r="K20" s="374">
        <f t="shared" si="20"/>
        <v>0</v>
      </c>
      <c r="L20" s="373">
        <f t="shared" si="1"/>
        <v>6</v>
      </c>
      <c r="M20" s="354">
        <f t="shared" si="21"/>
        <v>6</v>
      </c>
      <c r="N20" s="373">
        <f t="shared" si="22"/>
        <v>0</v>
      </c>
      <c r="O20" s="373">
        <f t="shared" si="2"/>
        <v>10</v>
      </c>
      <c r="P20" s="373">
        <f t="shared" si="28"/>
        <v>10</v>
      </c>
      <c r="Q20" s="373">
        <f t="shared" si="29"/>
        <v>0</v>
      </c>
      <c r="R20" s="373">
        <f t="shared" si="3"/>
        <v>0</v>
      </c>
      <c r="S20" s="373">
        <f t="shared" si="23"/>
        <v>0</v>
      </c>
      <c r="T20" s="375">
        <f t="shared" si="24"/>
        <v>0</v>
      </c>
      <c r="V20" s="756"/>
      <c r="W20" s="196" t="s">
        <v>121</v>
      </c>
      <c r="X20" s="357">
        <v>0</v>
      </c>
      <c r="Y20" s="357">
        <v>0</v>
      </c>
      <c r="Z20" s="357">
        <v>0</v>
      </c>
      <c r="AA20" s="357">
        <v>0</v>
      </c>
      <c r="AB20" s="357">
        <v>0</v>
      </c>
      <c r="AC20" s="369"/>
      <c r="AD20" s="356">
        <f t="shared" si="25"/>
        <v>0</v>
      </c>
      <c r="AF20" s="376">
        <f>SUM(X20:AB20)</f>
        <v>0</v>
      </c>
      <c r="AH20" s="756"/>
      <c r="AI20" s="196" t="s">
        <v>121</v>
      </c>
      <c r="AJ20" s="357">
        <v>6</v>
      </c>
      <c r="AK20" s="357">
        <v>1</v>
      </c>
      <c r="AL20" s="357">
        <v>10</v>
      </c>
      <c r="AM20" s="357">
        <v>0</v>
      </c>
      <c r="AN20" s="357">
        <v>0</v>
      </c>
      <c r="AO20" s="369"/>
      <c r="AP20" s="370">
        <f t="shared" si="26"/>
        <v>1</v>
      </c>
      <c r="AR20" s="376">
        <f>SUM(AJ20:AN20)</f>
        <v>17</v>
      </c>
    </row>
    <row r="21" spans="1:44" ht="12" customHeight="1" thickBot="1" x14ac:dyDescent="0.25">
      <c r="A21" s="734" t="s">
        <v>61</v>
      </c>
      <c r="B21" s="69" t="s">
        <v>55</v>
      </c>
      <c r="C21" s="377">
        <f t="shared" si="4"/>
        <v>641</v>
      </c>
      <c r="D21" s="378">
        <f>SUM(D22:D28)</f>
        <v>511</v>
      </c>
      <c r="E21" s="378">
        <f>SUM(E22:E28)</f>
        <v>130</v>
      </c>
      <c r="F21" s="378">
        <f t="shared" si="6"/>
        <v>502</v>
      </c>
      <c r="G21" s="378">
        <f t="shared" ref="G21:H21" si="30">SUM(G22:G28)</f>
        <v>413</v>
      </c>
      <c r="H21" s="378">
        <f t="shared" si="30"/>
        <v>89</v>
      </c>
      <c r="I21" s="378">
        <f t="shared" si="0"/>
        <v>227</v>
      </c>
      <c r="J21" s="378">
        <f>SUM(J22:J28)</f>
        <v>207</v>
      </c>
      <c r="K21" s="378">
        <f>SUM(K22:K28)</f>
        <v>20</v>
      </c>
      <c r="L21" s="378">
        <f>SUM(M21:N21)</f>
        <v>275</v>
      </c>
      <c r="M21" s="378">
        <f>SUM(M22:M28)</f>
        <v>206</v>
      </c>
      <c r="N21" s="378">
        <f>SUM(N22:N28)</f>
        <v>69</v>
      </c>
      <c r="O21" s="378">
        <f t="shared" si="2"/>
        <v>82</v>
      </c>
      <c r="P21" s="378">
        <f>SUM(P22:P28)</f>
        <v>65</v>
      </c>
      <c r="Q21" s="378">
        <f>SUM(Q22:Q28)</f>
        <v>17</v>
      </c>
      <c r="R21" s="378">
        <f t="shared" si="3"/>
        <v>57</v>
      </c>
      <c r="S21" s="378">
        <f>SUM(S22:S28)</f>
        <v>33</v>
      </c>
      <c r="T21" s="379">
        <f>SUM(T22:T28)</f>
        <v>24</v>
      </c>
      <c r="V21" s="761" t="s">
        <v>61</v>
      </c>
      <c r="W21" s="198" t="s">
        <v>53</v>
      </c>
      <c r="X21" s="196" t="s">
        <v>451</v>
      </c>
      <c r="Y21" s="196" t="s">
        <v>452</v>
      </c>
      <c r="Z21" s="196" t="s">
        <v>453</v>
      </c>
      <c r="AA21" s="196" t="s">
        <v>454</v>
      </c>
      <c r="AB21" s="196" t="s">
        <v>455</v>
      </c>
      <c r="AC21" s="369"/>
      <c r="AD21" s="199" t="s">
        <v>456</v>
      </c>
      <c r="AF21" s="365">
        <f>SUM(AF22:AF28)</f>
        <v>130</v>
      </c>
      <c r="AH21" s="761" t="s">
        <v>61</v>
      </c>
      <c r="AI21" s="363" t="str">
        <f>$AI$13</f>
        <v>漁船以外</v>
      </c>
      <c r="AJ21" s="196" t="s">
        <v>451</v>
      </c>
      <c r="AK21" s="196" t="s">
        <v>452</v>
      </c>
      <c r="AL21" s="196" t="s">
        <v>453</v>
      </c>
      <c r="AM21" s="196" t="s">
        <v>454</v>
      </c>
      <c r="AN21" s="196" t="s">
        <v>455</v>
      </c>
      <c r="AO21" s="369"/>
      <c r="AP21" s="201" t="s">
        <v>456</v>
      </c>
      <c r="AR21" s="365">
        <f>SUM(AR22:AR28)</f>
        <v>511</v>
      </c>
    </row>
    <row r="22" spans="1:44" ht="12" customHeight="1" x14ac:dyDescent="0.2">
      <c r="A22" s="735"/>
      <c r="B22" s="66" t="s">
        <v>60</v>
      </c>
      <c r="C22" s="353">
        <f t="shared" si="4"/>
        <v>475</v>
      </c>
      <c r="D22" s="354">
        <f t="shared" ref="D22:D28" si="31">J22+M22+P22+S22</f>
        <v>378</v>
      </c>
      <c r="E22" s="354">
        <f t="shared" ref="E22:E28" si="32">H22+Q22+T22</f>
        <v>97</v>
      </c>
      <c r="F22" s="354">
        <f t="shared" si="6"/>
        <v>387</v>
      </c>
      <c r="G22" s="354">
        <f t="shared" ref="G22:H28" si="33">J22+M22</f>
        <v>317</v>
      </c>
      <c r="H22" s="354">
        <f t="shared" si="33"/>
        <v>70</v>
      </c>
      <c r="I22" s="354">
        <f t="shared" si="0"/>
        <v>190</v>
      </c>
      <c r="J22" s="354">
        <f>AP22</f>
        <v>176</v>
      </c>
      <c r="K22" s="367">
        <f>AD22</f>
        <v>14</v>
      </c>
      <c r="L22" s="354">
        <f t="shared" si="1"/>
        <v>197</v>
      </c>
      <c r="M22" s="354">
        <f>AJ22</f>
        <v>141</v>
      </c>
      <c r="N22" s="354">
        <f>X22</f>
        <v>56</v>
      </c>
      <c r="O22" s="354">
        <f t="shared" si="2"/>
        <v>46</v>
      </c>
      <c r="P22" s="354">
        <f>AL22</f>
        <v>36</v>
      </c>
      <c r="Q22" s="354">
        <f>Z22</f>
        <v>10</v>
      </c>
      <c r="R22" s="354">
        <f t="shared" si="3"/>
        <v>42</v>
      </c>
      <c r="S22" s="354">
        <f>AM22</f>
        <v>25</v>
      </c>
      <c r="T22" s="368">
        <f>AA22</f>
        <v>17</v>
      </c>
      <c r="V22" s="756"/>
      <c r="W22" s="196" t="s">
        <v>60</v>
      </c>
      <c r="X22" s="357">
        <v>56</v>
      </c>
      <c r="Y22" s="357">
        <v>6</v>
      </c>
      <c r="Z22" s="357">
        <v>10</v>
      </c>
      <c r="AA22" s="357">
        <v>17</v>
      </c>
      <c r="AB22" s="357">
        <v>8</v>
      </c>
      <c r="AC22" s="369"/>
      <c r="AD22" s="356">
        <f>Y22+AB22</f>
        <v>14</v>
      </c>
      <c r="AF22" s="757">
        <f>SUM(X22:AB23)</f>
        <v>125</v>
      </c>
      <c r="AH22" s="756"/>
      <c r="AI22" s="196" t="s">
        <v>60</v>
      </c>
      <c r="AJ22" s="357">
        <v>141</v>
      </c>
      <c r="AK22" s="357">
        <v>37</v>
      </c>
      <c r="AL22" s="357">
        <v>36</v>
      </c>
      <c r="AM22" s="357">
        <v>25</v>
      </c>
      <c r="AN22" s="357">
        <v>139</v>
      </c>
      <c r="AO22" s="369"/>
      <c r="AP22" s="370">
        <f>AK22+AN22</f>
        <v>176</v>
      </c>
      <c r="AR22" s="757">
        <f>SUM(AJ22:AN23)</f>
        <v>466</v>
      </c>
    </row>
    <row r="23" spans="1:44" ht="12" customHeight="1" x14ac:dyDescent="0.2">
      <c r="A23" s="735"/>
      <c r="B23" s="66" t="s">
        <v>207</v>
      </c>
      <c r="C23" s="353">
        <f t="shared" si="4"/>
        <v>116</v>
      </c>
      <c r="D23" s="354">
        <f t="shared" si="31"/>
        <v>88</v>
      </c>
      <c r="E23" s="354">
        <f t="shared" si="32"/>
        <v>28</v>
      </c>
      <c r="F23" s="354">
        <f t="shared" si="6"/>
        <v>84</v>
      </c>
      <c r="G23" s="354">
        <f t="shared" si="33"/>
        <v>68</v>
      </c>
      <c r="H23" s="354">
        <f t="shared" si="33"/>
        <v>16</v>
      </c>
      <c r="I23" s="354">
        <f t="shared" si="0"/>
        <v>29</v>
      </c>
      <c r="J23" s="354">
        <f t="shared" ref="J23:J28" si="34">AP23</f>
        <v>24</v>
      </c>
      <c r="K23" s="367">
        <f t="shared" ref="K23:K28" si="35">AD23</f>
        <v>5</v>
      </c>
      <c r="L23" s="354">
        <f t="shared" si="1"/>
        <v>55</v>
      </c>
      <c r="M23" s="354">
        <f>AJ23</f>
        <v>44</v>
      </c>
      <c r="N23" s="354">
        <f t="shared" ref="N23:N28" si="36">X23</f>
        <v>11</v>
      </c>
      <c r="O23" s="354">
        <f t="shared" si="2"/>
        <v>22</v>
      </c>
      <c r="P23" s="354">
        <f>AL23</f>
        <v>15</v>
      </c>
      <c r="Q23" s="354">
        <f>Z23</f>
        <v>7</v>
      </c>
      <c r="R23" s="354">
        <f t="shared" si="3"/>
        <v>10</v>
      </c>
      <c r="S23" s="354">
        <f t="shared" ref="S23:S28" si="37">AM23</f>
        <v>5</v>
      </c>
      <c r="T23" s="368">
        <f t="shared" ref="T23:T28" si="38">AA23</f>
        <v>5</v>
      </c>
      <c r="V23" s="756"/>
      <c r="W23" s="196" t="s">
        <v>458</v>
      </c>
      <c r="X23" s="357">
        <v>11</v>
      </c>
      <c r="Y23" s="357">
        <v>4</v>
      </c>
      <c r="Z23" s="357">
        <v>7</v>
      </c>
      <c r="AA23" s="357">
        <v>5</v>
      </c>
      <c r="AB23" s="357">
        <v>1</v>
      </c>
      <c r="AC23" s="369"/>
      <c r="AD23" s="356">
        <f t="shared" ref="AD23:AD28" si="39">Y23+AB23</f>
        <v>5</v>
      </c>
      <c r="AF23" s="758"/>
      <c r="AH23" s="756"/>
      <c r="AI23" s="196" t="s">
        <v>458</v>
      </c>
      <c r="AJ23" s="357">
        <v>44</v>
      </c>
      <c r="AK23" s="357">
        <v>8</v>
      </c>
      <c r="AL23" s="357">
        <v>15</v>
      </c>
      <c r="AM23" s="357">
        <v>5</v>
      </c>
      <c r="AN23" s="357">
        <v>16</v>
      </c>
      <c r="AO23" s="369"/>
      <c r="AP23" s="370">
        <f t="shared" ref="AP23:AP28" si="40">AK23+AN23</f>
        <v>24</v>
      </c>
      <c r="AR23" s="758"/>
    </row>
    <row r="24" spans="1:44" ht="12" customHeight="1" x14ac:dyDescent="0.2">
      <c r="A24" s="735"/>
      <c r="B24" s="66" t="s">
        <v>206</v>
      </c>
      <c r="C24" s="353">
        <f t="shared" si="4"/>
        <v>8</v>
      </c>
      <c r="D24" s="354">
        <f t="shared" si="31"/>
        <v>5</v>
      </c>
      <c r="E24" s="354">
        <f t="shared" si="32"/>
        <v>3</v>
      </c>
      <c r="F24" s="354">
        <f t="shared" si="6"/>
        <v>5</v>
      </c>
      <c r="G24" s="354">
        <f t="shared" si="33"/>
        <v>3</v>
      </c>
      <c r="H24" s="354">
        <f t="shared" si="33"/>
        <v>2</v>
      </c>
      <c r="I24" s="354">
        <f t="shared" si="0"/>
        <v>2</v>
      </c>
      <c r="J24" s="354">
        <f t="shared" si="34"/>
        <v>1</v>
      </c>
      <c r="K24" s="367">
        <f t="shared" si="35"/>
        <v>1</v>
      </c>
      <c r="L24" s="354">
        <f t="shared" si="1"/>
        <v>3</v>
      </c>
      <c r="M24" s="354">
        <f t="shared" ref="M24:M28" si="41">AJ24</f>
        <v>2</v>
      </c>
      <c r="N24" s="354">
        <f t="shared" si="36"/>
        <v>1</v>
      </c>
      <c r="O24" s="354">
        <f t="shared" si="2"/>
        <v>2</v>
      </c>
      <c r="P24" s="354">
        <f t="shared" ref="P24:P28" si="42">AL24</f>
        <v>2</v>
      </c>
      <c r="Q24" s="354">
        <f t="shared" ref="Q24:Q28" si="43">Z24</f>
        <v>0</v>
      </c>
      <c r="R24" s="354">
        <f t="shared" si="3"/>
        <v>1</v>
      </c>
      <c r="S24" s="354">
        <f t="shared" si="37"/>
        <v>0</v>
      </c>
      <c r="T24" s="368">
        <f t="shared" si="38"/>
        <v>1</v>
      </c>
      <c r="V24" s="756"/>
      <c r="W24" s="196" t="s">
        <v>459</v>
      </c>
      <c r="X24" s="357">
        <v>1</v>
      </c>
      <c r="Y24" s="357">
        <v>1</v>
      </c>
      <c r="Z24" s="357">
        <v>0</v>
      </c>
      <c r="AA24" s="357">
        <v>1</v>
      </c>
      <c r="AB24" s="357">
        <v>0</v>
      </c>
      <c r="AC24" s="369"/>
      <c r="AD24" s="356">
        <f t="shared" si="39"/>
        <v>1</v>
      </c>
      <c r="AF24" s="371">
        <f>SUM(X24:AB24)</f>
        <v>3</v>
      </c>
      <c r="AH24" s="756"/>
      <c r="AI24" s="196" t="s">
        <v>459</v>
      </c>
      <c r="AJ24" s="357">
        <v>2</v>
      </c>
      <c r="AK24" s="357">
        <v>0</v>
      </c>
      <c r="AL24" s="357">
        <v>2</v>
      </c>
      <c r="AM24" s="357">
        <v>0</v>
      </c>
      <c r="AN24" s="357">
        <v>1</v>
      </c>
      <c r="AO24" s="369"/>
      <c r="AP24" s="370">
        <f t="shared" si="40"/>
        <v>1</v>
      </c>
      <c r="AR24" s="371">
        <f>SUM(AJ24:AN24)</f>
        <v>5</v>
      </c>
    </row>
    <row r="25" spans="1:44" ht="12" customHeight="1" x14ac:dyDescent="0.2">
      <c r="A25" s="735"/>
      <c r="B25" s="66" t="s">
        <v>205</v>
      </c>
      <c r="C25" s="353">
        <f t="shared" si="4"/>
        <v>28</v>
      </c>
      <c r="D25" s="354">
        <f t="shared" si="31"/>
        <v>26</v>
      </c>
      <c r="E25" s="354">
        <f t="shared" si="32"/>
        <v>2</v>
      </c>
      <c r="F25" s="354">
        <f t="shared" si="6"/>
        <v>18</v>
      </c>
      <c r="G25" s="354">
        <f t="shared" si="33"/>
        <v>17</v>
      </c>
      <c r="H25" s="354">
        <f t="shared" si="33"/>
        <v>1</v>
      </c>
      <c r="I25" s="354">
        <f t="shared" si="0"/>
        <v>5</v>
      </c>
      <c r="J25" s="354">
        <f t="shared" si="34"/>
        <v>5</v>
      </c>
      <c r="K25" s="367">
        <f t="shared" si="35"/>
        <v>0</v>
      </c>
      <c r="L25" s="354">
        <f t="shared" si="1"/>
        <v>13</v>
      </c>
      <c r="M25" s="354">
        <f t="shared" si="41"/>
        <v>12</v>
      </c>
      <c r="N25" s="354">
        <f t="shared" si="36"/>
        <v>1</v>
      </c>
      <c r="O25" s="354">
        <f t="shared" si="2"/>
        <v>8</v>
      </c>
      <c r="P25" s="354">
        <f t="shared" si="42"/>
        <v>8</v>
      </c>
      <c r="Q25" s="354">
        <f t="shared" si="43"/>
        <v>0</v>
      </c>
      <c r="R25" s="354">
        <f t="shared" si="3"/>
        <v>2</v>
      </c>
      <c r="S25" s="354">
        <f t="shared" si="37"/>
        <v>1</v>
      </c>
      <c r="T25" s="368">
        <f t="shared" si="38"/>
        <v>1</v>
      </c>
      <c r="V25" s="756"/>
      <c r="W25" s="196" t="s">
        <v>460</v>
      </c>
      <c r="X25" s="357">
        <v>1</v>
      </c>
      <c r="Y25" s="357">
        <v>0</v>
      </c>
      <c r="Z25" s="357">
        <v>0</v>
      </c>
      <c r="AA25" s="357">
        <v>1</v>
      </c>
      <c r="AB25" s="357">
        <v>0</v>
      </c>
      <c r="AC25" s="369"/>
      <c r="AD25" s="356">
        <f t="shared" si="39"/>
        <v>0</v>
      </c>
      <c r="AF25" s="371">
        <f>SUM(X25:AB25)</f>
        <v>2</v>
      </c>
      <c r="AH25" s="756"/>
      <c r="AI25" s="196" t="s">
        <v>460</v>
      </c>
      <c r="AJ25" s="357">
        <v>12</v>
      </c>
      <c r="AK25" s="357">
        <v>4</v>
      </c>
      <c r="AL25" s="357">
        <v>8</v>
      </c>
      <c r="AM25" s="357">
        <v>1</v>
      </c>
      <c r="AN25" s="357">
        <v>1</v>
      </c>
      <c r="AO25" s="369"/>
      <c r="AP25" s="370">
        <f t="shared" si="40"/>
        <v>5</v>
      </c>
      <c r="AR25" s="371">
        <f>SUM(AJ25:AN25)</f>
        <v>26</v>
      </c>
    </row>
    <row r="26" spans="1:44" ht="12" customHeight="1" x14ac:dyDescent="0.2">
      <c r="A26" s="735"/>
      <c r="B26" s="66" t="s">
        <v>188</v>
      </c>
      <c r="C26" s="353">
        <f t="shared" si="4"/>
        <v>5</v>
      </c>
      <c r="D26" s="354">
        <f t="shared" si="31"/>
        <v>5</v>
      </c>
      <c r="E26" s="354">
        <f t="shared" si="32"/>
        <v>0</v>
      </c>
      <c r="F26" s="354">
        <f t="shared" si="6"/>
        <v>2</v>
      </c>
      <c r="G26" s="354">
        <f t="shared" si="33"/>
        <v>2</v>
      </c>
      <c r="H26" s="354">
        <f t="shared" si="33"/>
        <v>0</v>
      </c>
      <c r="I26" s="354">
        <f t="shared" si="0"/>
        <v>0</v>
      </c>
      <c r="J26" s="354">
        <f t="shared" si="34"/>
        <v>0</v>
      </c>
      <c r="K26" s="367">
        <f t="shared" si="35"/>
        <v>0</v>
      </c>
      <c r="L26" s="354">
        <f t="shared" si="1"/>
        <v>2</v>
      </c>
      <c r="M26" s="354">
        <f t="shared" si="41"/>
        <v>2</v>
      </c>
      <c r="N26" s="354">
        <f t="shared" si="36"/>
        <v>0</v>
      </c>
      <c r="O26" s="354">
        <f t="shared" si="2"/>
        <v>1</v>
      </c>
      <c r="P26" s="354">
        <f t="shared" si="42"/>
        <v>1</v>
      </c>
      <c r="Q26" s="354">
        <f t="shared" si="43"/>
        <v>0</v>
      </c>
      <c r="R26" s="354">
        <f t="shared" si="3"/>
        <v>2</v>
      </c>
      <c r="S26" s="354">
        <f t="shared" si="37"/>
        <v>2</v>
      </c>
      <c r="T26" s="368">
        <f t="shared" si="38"/>
        <v>0</v>
      </c>
      <c r="V26" s="756"/>
      <c r="W26" s="196" t="s">
        <v>461</v>
      </c>
      <c r="X26" s="357">
        <v>0</v>
      </c>
      <c r="Y26" s="357">
        <v>0</v>
      </c>
      <c r="Z26" s="357">
        <v>0</v>
      </c>
      <c r="AA26" s="357">
        <v>0</v>
      </c>
      <c r="AB26" s="357">
        <v>0</v>
      </c>
      <c r="AC26" s="369"/>
      <c r="AD26" s="356">
        <f t="shared" si="39"/>
        <v>0</v>
      </c>
      <c r="AF26" s="371">
        <f>SUM(X26:AB26)</f>
        <v>0</v>
      </c>
      <c r="AH26" s="756"/>
      <c r="AI26" s="196" t="s">
        <v>461</v>
      </c>
      <c r="AJ26" s="357">
        <v>2</v>
      </c>
      <c r="AK26" s="357">
        <v>0</v>
      </c>
      <c r="AL26" s="357">
        <v>1</v>
      </c>
      <c r="AM26" s="357">
        <v>2</v>
      </c>
      <c r="AN26" s="357">
        <v>0</v>
      </c>
      <c r="AO26" s="369"/>
      <c r="AP26" s="370">
        <f t="shared" si="40"/>
        <v>0</v>
      </c>
      <c r="AR26" s="371">
        <f>SUM(AJ26:AN26)</f>
        <v>5</v>
      </c>
    </row>
    <row r="27" spans="1:44" ht="12" customHeight="1" x14ac:dyDescent="0.2">
      <c r="A27" s="735"/>
      <c r="B27" s="66" t="s">
        <v>204</v>
      </c>
      <c r="C27" s="353">
        <f t="shared" si="4"/>
        <v>0</v>
      </c>
      <c r="D27" s="354">
        <f t="shared" si="31"/>
        <v>0</v>
      </c>
      <c r="E27" s="354">
        <f t="shared" si="32"/>
        <v>0</v>
      </c>
      <c r="F27" s="354">
        <f t="shared" si="6"/>
        <v>0</v>
      </c>
      <c r="G27" s="354">
        <f t="shared" si="33"/>
        <v>0</v>
      </c>
      <c r="H27" s="354">
        <f t="shared" si="33"/>
        <v>0</v>
      </c>
      <c r="I27" s="354">
        <f t="shared" si="0"/>
        <v>0</v>
      </c>
      <c r="J27" s="354">
        <f t="shared" si="34"/>
        <v>0</v>
      </c>
      <c r="K27" s="367">
        <f t="shared" si="35"/>
        <v>0</v>
      </c>
      <c r="L27" s="354">
        <f t="shared" si="1"/>
        <v>0</v>
      </c>
      <c r="M27" s="354">
        <f t="shared" si="41"/>
        <v>0</v>
      </c>
      <c r="N27" s="354">
        <f t="shared" si="36"/>
        <v>0</v>
      </c>
      <c r="O27" s="354">
        <f t="shared" si="2"/>
        <v>0</v>
      </c>
      <c r="P27" s="354">
        <f t="shared" si="42"/>
        <v>0</v>
      </c>
      <c r="Q27" s="354">
        <f t="shared" si="43"/>
        <v>0</v>
      </c>
      <c r="R27" s="354">
        <f t="shared" si="3"/>
        <v>0</v>
      </c>
      <c r="S27" s="354">
        <f t="shared" si="37"/>
        <v>0</v>
      </c>
      <c r="T27" s="368">
        <f t="shared" si="38"/>
        <v>0</v>
      </c>
      <c r="V27" s="756"/>
      <c r="W27" s="196" t="s">
        <v>462</v>
      </c>
      <c r="X27" s="357">
        <v>0</v>
      </c>
      <c r="Y27" s="357">
        <v>0</v>
      </c>
      <c r="Z27" s="357">
        <v>0</v>
      </c>
      <c r="AA27" s="357">
        <v>0</v>
      </c>
      <c r="AB27" s="357">
        <v>0</v>
      </c>
      <c r="AC27" s="369"/>
      <c r="AD27" s="356">
        <f t="shared" si="39"/>
        <v>0</v>
      </c>
      <c r="AF27" s="371">
        <f>SUM(X27:AB27)</f>
        <v>0</v>
      </c>
      <c r="AH27" s="756"/>
      <c r="AI27" s="196" t="s">
        <v>462</v>
      </c>
      <c r="AJ27" s="357">
        <v>0</v>
      </c>
      <c r="AK27" s="357">
        <v>0</v>
      </c>
      <c r="AL27" s="357">
        <v>0</v>
      </c>
      <c r="AM27" s="357">
        <v>0</v>
      </c>
      <c r="AN27" s="357">
        <v>0</v>
      </c>
      <c r="AO27" s="369"/>
      <c r="AP27" s="370">
        <f t="shared" si="40"/>
        <v>0</v>
      </c>
      <c r="AR27" s="371">
        <f>SUM(AJ27:AN27)</f>
        <v>0</v>
      </c>
    </row>
    <row r="28" spans="1:44" ht="12" customHeight="1" thickBot="1" x14ac:dyDescent="0.25">
      <c r="A28" s="755"/>
      <c r="B28" s="68" t="s">
        <v>121</v>
      </c>
      <c r="C28" s="372">
        <f t="shared" si="4"/>
        <v>9</v>
      </c>
      <c r="D28" s="373">
        <f t="shared" si="31"/>
        <v>9</v>
      </c>
      <c r="E28" s="373">
        <f t="shared" si="32"/>
        <v>0</v>
      </c>
      <c r="F28" s="373">
        <f t="shared" si="6"/>
        <v>6</v>
      </c>
      <c r="G28" s="373">
        <f t="shared" si="33"/>
        <v>6</v>
      </c>
      <c r="H28" s="373">
        <f t="shared" si="33"/>
        <v>0</v>
      </c>
      <c r="I28" s="373">
        <f t="shared" si="0"/>
        <v>1</v>
      </c>
      <c r="J28" s="373">
        <f t="shared" si="34"/>
        <v>1</v>
      </c>
      <c r="K28" s="374">
        <f t="shared" si="35"/>
        <v>0</v>
      </c>
      <c r="L28" s="373">
        <f t="shared" si="1"/>
        <v>5</v>
      </c>
      <c r="M28" s="354">
        <f t="shared" si="41"/>
        <v>5</v>
      </c>
      <c r="N28" s="373">
        <f t="shared" si="36"/>
        <v>0</v>
      </c>
      <c r="O28" s="373">
        <f t="shared" si="2"/>
        <v>3</v>
      </c>
      <c r="P28" s="373">
        <f t="shared" si="42"/>
        <v>3</v>
      </c>
      <c r="Q28" s="373">
        <f t="shared" si="43"/>
        <v>0</v>
      </c>
      <c r="R28" s="373">
        <f t="shared" si="3"/>
        <v>0</v>
      </c>
      <c r="S28" s="373">
        <f t="shared" si="37"/>
        <v>0</v>
      </c>
      <c r="T28" s="375">
        <f t="shared" si="38"/>
        <v>0</v>
      </c>
      <c r="V28" s="756"/>
      <c r="W28" s="196" t="s">
        <v>121</v>
      </c>
      <c r="X28" s="357">
        <v>0</v>
      </c>
      <c r="Y28" s="357">
        <v>0</v>
      </c>
      <c r="Z28" s="357">
        <v>0</v>
      </c>
      <c r="AA28" s="357">
        <v>0</v>
      </c>
      <c r="AB28" s="357">
        <v>0</v>
      </c>
      <c r="AC28" s="369"/>
      <c r="AD28" s="356">
        <f t="shared" si="39"/>
        <v>0</v>
      </c>
      <c r="AF28" s="376">
        <f>SUM(X28:AB28)</f>
        <v>0</v>
      </c>
      <c r="AH28" s="756"/>
      <c r="AI28" s="196" t="s">
        <v>121</v>
      </c>
      <c r="AJ28" s="357">
        <v>5</v>
      </c>
      <c r="AK28" s="357">
        <v>1</v>
      </c>
      <c r="AL28" s="357">
        <v>3</v>
      </c>
      <c r="AM28" s="357">
        <v>0</v>
      </c>
      <c r="AN28" s="357">
        <v>0</v>
      </c>
      <c r="AO28" s="369"/>
      <c r="AP28" s="370">
        <f t="shared" si="40"/>
        <v>1</v>
      </c>
      <c r="AR28" s="376">
        <f>SUM(AJ28:AN28)</f>
        <v>9</v>
      </c>
    </row>
    <row r="29" spans="1:44" ht="12" customHeight="1" thickBot="1" x14ac:dyDescent="0.25">
      <c r="A29" s="739" t="s">
        <v>419</v>
      </c>
      <c r="B29" s="69" t="s">
        <v>55</v>
      </c>
      <c r="C29" s="377">
        <f t="shared" si="4"/>
        <v>136</v>
      </c>
      <c r="D29" s="378">
        <f>SUM(D30:D36)</f>
        <v>94</v>
      </c>
      <c r="E29" s="378">
        <f>SUM(E30:E36)</f>
        <v>42</v>
      </c>
      <c r="F29" s="378">
        <f t="shared" si="6"/>
        <v>110</v>
      </c>
      <c r="G29" s="378">
        <f t="shared" ref="G29:H29" si="44">SUM(G30:G36)</f>
        <v>81</v>
      </c>
      <c r="H29" s="378">
        <f t="shared" si="44"/>
        <v>29</v>
      </c>
      <c r="I29" s="378">
        <f t="shared" si="0"/>
        <v>65</v>
      </c>
      <c r="J29" s="378">
        <f>SUM(J30:J36)</f>
        <v>55</v>
      </c>
      <c r="K29" s="378">
        <f>SUM(K30:K36)</f>
        <v>10</v>
      </c>
      <c r="L29" s="378">
        <f>SUM(M29:N29)</f>
        <v>45</v>
      </c>
      <c r="M29" s="378">
        <f>SUM(M30:M36)</f>
        <v>26</v>
      </c>
      <c r="N29" s="378">
        <f>SUM(N30:N36)</f>
        <v>19</v>
      </c>
      <c r="O29" s="378">
        <f t="shared" si="2"/>
        <v>19</v>
      </c>
      <c r="P29" s="378">
        <f>SUM(P30:P36)</f>
        <v>8</v>
      </c>
      <c r="Q29" s="378">
        <f>SUM(Q30:Q36)</f>
        <v>11</v>
      </c>
      <c r="R29" s="378">
        <f t="shared" si="3"/>
        <v>7</v>
      </c>
      <c r="S29" s="378">
        <f>SUM(S30:S36)</f>
        <v>5</v>
      </c>
      <c r="T29" s="379">
        <f>SUM(T30:T36)</f>
        <v>2</v>
      </c>
      <c r="V29" s="759" t="s">
        <v>419</v>
      </c>
      <c r="W29" s="198" t="s">
        <v>53</v>
      </c>
      <c r="X29" s="196" t="s">
        <v>451</v>
      </c>
      <c r="Y29" s="196" t="s">
        <v>452</v>
      </c>
      <c r="Z29" s="196" t="s">
        <v>453</v>
      </c>
      <c r="AA29" s="196" t="s">
        <v>454</v>
      </c>
      <c r="AB29" s="196" t="s">
        <v>455</v>
      </c>
      <c r="AC29" s="369"/>
      <c r="AD29" s="199" t="s">
        <v>456</v>
      </c>
      <c r="AF29" s="365">
        <f>SUM(AF30:AF36)</f>
        <v>42</v>
      </c>
      <c r="AH29" s="759" t="s">
        <v>419</v>
      </c>
      <c r="AI29" s="363" t="str">
        <f t="shared" ref="AI29" si="45">$AI$13</f>
        <v>漁船以外</v>
      </c>
      <c r="AJ29" s="196" t="s">
        <v>451</v>
      </c>
      <c r="AK29" s="196" t="s">
        <v>452</v>
      </c>
      <c r="AL29" s="196" t="s">
        <v>453</v>
      </c>
      <c r="AM29" s="196" t="s">
        <v>454</v>
      </c>
      <c r="AN29" s="196" t="s">
        <v>455</v>
      </c>
      <c r="AO29" s="369"/>
      <c r="AP29" s="201" t="s">
        <v>456</v>
      </c>
      <c r="AR29" s="365">
        <f>SUM(AR30:AR36)</f>
        <v>94</v>
      </c>
    </row>
    <row r="30" spans="1:44" ht="12" customHeight="1" x14ac:dyDescent="0.2">
      <c r="A30" s="740"/>
      <c r="B30" s="66" t="s">
        <v>60</v>
      </c>
      <c r="C30" s="353">
        <f t="shared" si="4"/>
        <v>70</v>
      </c>
      <c r="D30" s="354">
        <f t="shared" ref="D30:D36" si="46">J30+M30+P30+S30</f>
        <v>50</v>
      </c>
      <c r="E30" s="354">
        <f t="shared" ref="E30:E36" si="47">H30+Q30+T30</f>
        <v>20</v>
      </c>
      <c r="F30" s="354">
        <f t="shared" si="6"/>
        <v>62</v>
      </c>
      <c r="G30" s="354">
        <f t="shared" ref="G30:H36" si="48">J30+M30</f>
        <v>47</v>
      </c>
      <c r="H30" s="354">
        <f t="shared" si="48"/>
        <v>15</v>
      </c>
      <c r="I30" s="354">
        <f t="shared" si="0"/>
        <v>44</v>
      </c>
      <c r="J30" s="354">
        <f>AP30</f>
        <v>37</v>
      </c>
      <c r="K30" s="367">
        <f>AD30</f>
        <v>7</v>
      </c>
      <c r="L30" s="354">
        <f t="shared" si="1"/>
        <v>18</v>
      </c>
      <c r="M30" s="354">
        <f>AJ30</f>
        <v>10</v>
      </c>
      <c r="N30" s="354">
        <f>X30</f>
        <v>8</v>
      </c>
      <c r="O30" s="354">
        <f t="shared" si="2"/>
        <v>7</v>
      </c>
      <c r="P30" s="354">
        <f>AL30</f>
        <v>2</v>
      </c>
      <c r="Q30" s="354">
        <f>Z30</f>
        <v>5</v>
      </c>
      <c r="R30" s="354">
        <f t="shared" si="3"/>
        <v>1</v>
      </c>
      <c r="S30" s="354">
        <f>AM30</f>
        <v>1</v>
      </c>
      <c r="T30" s="368">
        <f>AA30</f>
        <v>0</v>
      </c>
      <c r="V30" s="760"/>
      <c r="W30" s="196" t="s">
        <v>60</v>
      </c>
      <c r="X30" s="357">
        <v>8</v>
      </c>
      <c r="Y30" s="357">
        <v>3</v>
      </c>
      <c r="Z30" s="357">
        <v>5</v>
      </c>
      <c r="AA30" s="357">
        <v>0</v>
      </c>
      <c r="AB30" s="357">
        <v>4</v>
      </c>
      <c r="AC30" s="369"/>
      <c r="AD30" s="356">
        <f>Y30+AB30</f>
        <v>7</v>
      </c>
      <c r="AF30" s="757">
        <f t="shared" ref="AF30" si="49">SUM(X30:AB31)</f>
        <v>37</v>
      </c>
      <c r="AH30" s="760"/>
      <c r="AI30" s="196" t="s">
        <v>60</v>
      </c>
      <c r="AJ30" s="357">
        <v>10</v>
      </c>
      <c r="AK30" s="357">
        <v>15</v>
      </c>
      <c r="AL30" s="357">
        <v>2</v>
      </c>
      <c r="AM30" s="357">
        <v>1</v>
      </c>
      <c r="AN30" s="357">
        <v>22</v>
      </c>
      <c r="AO30" s="369"/>
      <c r="AP30" s="370">
        <f>AK30+AN30</f>
        <v>37</v>
      </c>
      <c r="AR30" s="757">
        <f t="shared" ref="AR30" si="50">SUM(AJ30:AN31)</f>
        <v>72</v>
      </c>
    </row>
    <row r="31" spans="1:44" ht="12" customHeight="1" x14ac:dyDescent="0.2">
      <c r="A31" s="740"/>
      <c r="B31" s="66" t="s">
        <v>207</v>
      </c>
      <c r="C31" s="353">
        <f t="shared" si="4"/>
        <v>39</v>
      </c>
      <c r="D31" s="354">
        <f t="shared" si="46"/>
        <v>22</v>
      </c>
      <c r="E31" s="354">
        <f t="shared" si="47"/>
        <v>17</v>
      </c>
      <c r="F31" s="354">
        <f t="shared" si="6"/>
        <v>29</v>
      </c>
      <c r="G31" s="354">
        <f t="shared" si="48"/>
        <v>18</v>
      </c>
      <c r="H31" s="354">
        <f t="shared" si="48"/>
        <v>11</v>
      </c>
      <c r="I31" s="354">
        <f t="shared" si="0"/>
        <v>13</v>
      </c>
      <c r="J31" s="354">
        <f t="shared" ref="J31:J36" si="51">AP31</f>
        <v>11</v>
      </c>
      <c r="K31" s="367">
        <f t="shared" ref="K31:K36" si="52">AD31</f>
        <v>2</v>
      </c>
      <c r="L31" s="354">
        <f t="shared" si="1"/>
        <v>16</v>
      </c>
      <c r="M31" s="354">
        <f t="shared" ref="M31:M36" si="53">AJ31</f>
        <v>7</v>
      </c>
      <c r="N31" s="354">
        <f t="shared" ref="N31:N36" si="54">X31</f>
        <v>9</v>
      </c>
      <c r="O31" s="354">
        <f t="shared" si="2"/>
        <v>6</v>
      </c>
      <c r="P31" s="354">
        <f>AL31</f>
        <v>1</v>
      </c>
      <c r="Q31" s="354">
        <f>Z31</f>
        <v>5</v>
      </c>
      <c r="R31" s="354">
        <f t="shared" si="3"/>
        <v>4</v>
      </c>
      <c r="S31" s="354">
        <f t="shared" ref="S31:S36" si="55">AM31</f>
        <v>3</v>
      </c>
      <c r="T31" s="368">
        <f t="shared" ref="T31:T36" si="56">AA31</f>
        <v>1</v>
      </c>
      <c r="V31" s="760"/>
      <c r="W31" s="196" t="s">
        <v>458</v>
      </c>
      <c r="X31" s="357">
        <v>9</v>
      </c>
      <c r="Y31" s="357">
        <v>0</v>
      </c>
      <c r="Z31" s="357">
        <v>5</v>
      </c>
      <c r="AA31" s="357">
        <v>1</v>
      </c>
      <c r="AB31" s="357">
        <v>2</v>
      </c>
      <c r="AC31" s="369"/>
      <c r="AD31" s="356">
        <f t="shared" ref="AD31:AD36" si="57">Y31+AB31</f>
        <v>2</v>
      </c>
      <c r="AF31" s="758"/>
      <c r="AH31" s="760"/>
      <c r="AI31" s="196" t="s">
        <v>458</v>
      </c>
      <c r="AJ31" s="357">
        <v>7</v>
      </c>
      <c r="AK31" s="357">
        <v>5</v>
      </c>
      <c r="AL31" s="357">
        <v>1</v>
      </c>
      <c r="AM31" s="357">
        <v>3</v>
      </c>
      <c r="AN31" s="357">
        <v>6</v>
      </c>
      <c r="AO31" s="369"/>
      <c r="AP31" s="370">
        <f t="shared" ref="AP31:AP36" si="58">AK31+AN31</f>
        <v>11</v>
      </c>
      <c r="AR31" s="758"/>
    </row>
    <row r="32" spans="1:44" ht="12" customHeight="1" x14ac:dyDescent="0.2">
      <c r="A32" s="740"/>
      <c r="B32" s="66" t="s">
        <v>206</v>
      </c>
      <c r="C32" s="353">
        <f t="shared" si="4"/>
        <v>5</v>
      </c>
      <c r="D32" s="354">
        <f t="shared" si="46"/>
        <v>3</v>
      </c>
      <c r="E32" s="354">
        <f t="shared" si="47"/>
        <v>2</v>
      </c>
      <c r="F32" s="354">
        <f t="shared" si="6"/>
        <v>5</v>
      </c>
      <c r="G32" s="354">
        <f t="shared" si="48"/>
        <v>3</v>
      </c>
      <c r="H32" s="354">
        <f t="shared" si="48"/>
        <v>2</v>
      </c>
      <c r="I32" s="354">
        <f t="shared" si="0"/>
        <v>4</v>
      </c>
      <c r="J32" s="354">
        <f t="shared" si="51"/>
        <v>3</v>
      </c>
      <c r="K32" s="367">
        <f t="shared" si="52"/>
        <v>1</v>
      </c>
      <c r="L32" s="354">
        <f t="shared" si="1"/>
        <v>1</v>
      </c>
      <c r="M32" s="354">
        <f t="shared" si="53"/>
        <v>0</v>
      </c>
      <c r="N32" s="354">
        <f t="shared" si="54"/>
        <v>1</v>
      </c>
      <c r="O32" s="354">
        <f t="shared" si="2"/>
        <v>0</v>
      </c>
      <c r="P32" s="354">
        <f t="shared" ref="P32:P36" si="59">AL32</f>
        <v>0</v>
      </c>
      <c r="Q32" s="354">
        <f t="shared" ref="Q32:Q36" si="60">Z32</f>
        <v>0</v>
      </c>
      <c r="R32" s="354">
        <f t="shared" si="3"/>
        <v>0</v>
      </c>
      <c r="S32" s="354">
        <f t="shared" si="55"/>
        <v>0</v>
      </c>
      <c r="T32" s="368">
        <f t="shared" si="56"/>
        <v>0</v>
      </c>
      <c r="V32" s="760"/>
      <c r="W32" s="196" t="s">
        <v>459</v>
      </c>
      <c r="X32" s="357">
        <v>1</v>
      </c>
      <c r="Y32" s="357">
        <v>0</v>
      </c>
      <c r="Z32" s="357">
        <v>0</v>
      </c>
      <c r="AA32" s="357">
        <v>0</v>
      </c>
      <c r="AB32" s="357">
        <v>1</v>
      </c>
      <c r="AC32" s="369"/>
      <c r="AD32" s="356">
        <f t="shared" si="57"/>
        <v>1</v>
      </c>
      <c r="AF32" s="371">
        <f>SUM(X32:AB32)</f>
        <v>2</v>
      </c>
      <c r="AH32" s="760"/>
      <c r="AI32" s="196" t="s">
        <v>459</v>
      </c>
      <c r="AJ32" s="357">
        <v>0</v>
      </c>
      <c r="AK32" s="357">
        <v>3</v>
      </c>
      <c r="AL32" s="357">
        <v>0</v>
      </c>
      <c r="AM32" s="357">
        <v>0</v>
      </c>
      <c r="AN32" s="357">
        <v>0</v>
      </c>
      <c r="AO32" s="369"/>
      <c r="AP32" s="370">
        <f t="shared" si="58"/>
        <v>3</v>
      </c>
      <c r="AR32" s="371">
        <f t="shared" ref="AR32:AR36" si="61">SUM(AJ32:AN32)</f>
        <v>3</v>
      </c>
    </row>
    <row r="33" spans="1:44" ht="12" customHeight="1" x14ac:dyDescent="0.2">
      <c r="A33" s="740"/>
      <c r="B33" s="66" t="s">
        <v>205</v>
      </c>
      <c r="C33" s="353">
        <f t="shared" si="4"/>
        <v>7</v>
      </c>
      <c r="D33" s="354">
        <f t="shared" si="46"/>
        <v>4</v>
      </c>
      <c r="E33" s="354">
        <f t="shared" si="47"/>
        <v>3</v>
      </c>
      <c r="F33" s="354">
        <f t="shared" si="6"/>
        <v>5</v>
      </c>
      <c r="G33" s="354">
        <f t="shared" si="48"/>
        <v>4</v>
      </c>
      <c r="H33" s="354">
        <f t="shared" si="48"/>
        <v>1</v>
      </c>
      <c r="I33" s="354">
        <f t="shared" si="0"/>
        <v>3</v>
      </c>
      <c r="J33" s="354">
        <f t="shared" si="51"/>
        <v>3</v>
      </c>
      <c r="K33" s="367">
        <f t="shared" si="52"/>
        <v>0</v>
      </c>
      <c r="L33" s="354">
        <f t="shared" si="1"/>
        <v>2</v>
      </c>
      <c r="M33" s="354">
        <f t="shared" si="53"/>
        <v>1</v>
      </c>
      <c r="N33" s="354">
        <f t="shared" si="54"/>
        <v>1</v>
      </c>
      <c r="O33" s="354">
        <f t="shared" si="2"/>
        <v>1</v>
      </c>
      <c r="P33" s="354">
        <f t="shared" si="59"/>
        <v>0</v>
      </c>
      <c r="Q33" s="354">
        <f t="shared" si="60"/>
        <v>1</v>
      </c>
      <c r="R33" s="354">
        <f t="shared" si="3"/>
        <v>1</v>
      </c>
      <c r="S33" s="354">
        <f t="shared" si="55"/>
        <v>0</v>
      </c>
      <c r="T33" s="368">
        <f t="shared" si="56"/>
        <v>1</v>
      </c>
      <c r="V33" s="760"/>
      <c r="W33" s="196" t="s">
        <v>460</v>
      </c>
      <c r="X33" s="357">
        <v>1</v>
      </c>
      <c r="Y33" s="357">
        <v>0</v>
      </c>
      <c r="Z33" s="357">
        <v>1</v>
      </c>
      <c r="AA33" s="357">
        <v>1</v>
      </c>
      <c r="AB33" s="357">
        <v>0</v>
      </c>
      <c r="AC33" s="369"/>
      <c r="AD33" s="356">
        <f t="shared" si="57"/>
        <v>0</v>
      </c>
      <c r="AF33" s="371">
        <f>SUM(X33:AB33)</f>
        <v>3</v>
      </c>
      <c r="AH33" s="760"/>
      <c r="AI33" s="196" t="s">
        <v>460</v>
      </c>
      <c r="AJ33" s="357">
        <v>1</v>
      </c>
      <c r="AK33" s="357">
        <v>3</v>
      </c>
      <c r="AL33" s="357">
        <v>0</v>
      </c>
      <c r="AM33" s="357">
        <v>0</v>
      </c>
      <c r="AN33" s="357">
        <v>0</v>
      </c>
      <c r="AO33" s="369"/>
      <c r="AP33" s="370">
        <f t="shared" si="58"/>
        <v>3</v>
      </c>
      <c r="AR33" s="371">
        <f t="shared" si="61"/>
        <v>4</v>
      </c>
    </row>
    <row r="34" spans="1:44" ht="12" customHeight="1" x14ac:dyDescent="0.2">
      <c r="A34" s="740"/>
      <c r="B34" s="66" t="s">
        <v>188</v>
      </c>
      <c r="C34" s="353">
        <f t="shared" si="4"/>
        <v>1</v>
      </c>
      <c r="D34" s="354">
        <f t="shared" si="46"/>
        <v>1</v>
      </c>
      <c r="E34" s="354">
        <f t="shared" si="47"/>
        <v>0</v>
      </c>
      <c r="F34" s="354">
        <f t="shared" si="6"/>
        <v>1</v>
      </c>
      <c r="G34" s="354">
        <f t="shared" si="48"/>
        <v>1</v>
      </c>
      <c r="H34" s="354">
        <f t="shared" si="48"/>
        <v>0</v>
      </c>
      <c r="I34" s="354">
        <f t="shared" si="0"/>
        <v>0</v>
      </c>
      <c r="J34" s="354">
        <f t="shared" si="51"/>
        <v>0</v>
      </c>
      <c r="K34" s="367">
        <f t="shared" si="52"/>
        <v>0</v>
      </c>
      <c r="L34" s="354">
        <f t="shared" si="1"/>
        <v>1</v>
      </c>
      <c r="M34" s="354">
        <f t="shared" si="53"/>
        <v>1</v>
      </c>
      <c r="N34" s="354">
        <f t="shared" si="54"/>
        <v>0</v>
      </c>
      <c r="O34" s="354">
        <f t="shared" si="2"/>
        <v>0</v>
      </c>
      <c r="P34" s="354">
        <f t="shared" si="59"/>
        <v>0</v>
      </c>
      <c r="Q34" s="354">
        <f t="shared" si="60"/>
        <v>0</v>
      </c>
      <c r="R34" s="354">
        <f t="shared" si="3"/>
        <v>0</v>
      </c>
      <c r="S34" s="354">
        <f t="shared" si="55"/>
        <v>0</v>
      </c>
      <c r="T34" s="368">
        <f t="shared" si="56"/>
        <v>0</v>
      </c>
      <c r="V34" s="760"/>
      <c r="W34" s="196" t="s">
        <v>461</v>
      </c>
      <c r="X34" s="357">
        <v>0</v>
      </c>
      <c r="Y34" s="357">
        <v>0</v>
      </c>
      <c r="Z34" s="357">
        <v>0</v>
      </c>
      <c r="AA34" s="357">
        <v>0</v>
      </c>
      <c r="AB34" s="357">
        <v>0</v>
      </c>
      <c r="AC34" s="369"/>
      <c r="AD34" s="356">
        <f t="shared" si="57"/>
        <v>0</v>
      </c>
      <c r="AF34" s="371">
        <f>SUM(X34:AB34)</f>
        <v>0</v>
      </c>
      <c r="AH34" s="760"/>
      <c r="AI34" s="196" t="s">
        <v>461</v>
      </c>
      <c r="AJ34" s="357">
        <v>1</v>
      </c>
      <c r="AK34" s="357">
        <v>0</v>
      </c>
      <c r="AL34" s="357">
        <v>0</v>
      </c>
      <c r="AM34" s="357">
        <v>0</v>
      </c>
      <c r="AN34" s="357">
        <v>0</v>
      </c>
      <c r="AO34" s="369"/>
      <c r="AP34" s="370">
        <f t="shared" si="58"/>
        <v>0</v>
      </c>
      <c r="AR34" s="371">
        <f t="shared" si="61"/>
        <v>1</v>
      </c>
    </row>
    <row r="35" spans="1:44" ht="12" customHeight="1" x14ac:dyDescent="0.2">
      <c r="A35" s="740"/>
      <c r="B35" s="66" t="s">
        <v>204</v>
      </c>
      <c r="C35" s="353">
        <f t="shared" si="4"/>
        <v>5</v>
      </c>
      <c r="D35" s="354">
        <f t="shared" si="46"/>
        <v>5</v>
      </c>
      <c r="E35" s="354">
        <f t="shared" si="47"/>
        <v>0</v>
      </c>
      <c r="F35" s="354">
        <f t="shared" si="6"/>
        <v>2</v>
      </c>
      <c r="G35" s="354">
        <f t="shared" si="48"/>
        <v>2</v>
      </c>
      <c r="H35" s="354">
        <f t="shared" si="48"/>
        <v>0</v>
      </c>
      <c r="I35" s="354">
        <f t="shared" si="0"/>
        <v>0</v>
      </c>
      <c r="J35" s="354">
        <f t="shared" si="51"/>
        <v>0</v>
      </c>
      <c r="K35" s="367">
        <f t="shared" si="52"/>
        <v>0</v>
      </c>
      <c r="L35" s="354">
        <f t="shared" si="1"/>
        <v>2</v>
      </c>
      <c r="M35" s="354">
        <f t="shared" si="53"/>
        <v>2</v>
      </c>
      <c r="N35" s="354">
        <f t="shared" si="54"/>
        <v>0</v>
      </c>
      <c r="O35" s="354">
        <f t="shared" si="2"/>
        <v>2</v>
      </c>
      <c r="P35" s="354">
        <f t="shared" si="59"/>
        <v>2</v>
      </c>
      <c r="Q35" s="354">
        <f t="shared" si="60"/>
        <v>0</v>
      </c>
      <c r="R35" s="354">
        <f t="shared" si="3"/>
        <v>1</v>
      </c>
      <c r="S35" s="354">
        <f t="shared" si="55"/>
        <v>1</v>
      </c>
      <c r="T35" s="368">
        <f t="shared" si="56"/>
        <v>0</v>
      </c>
      <c r="V35" s="760"/>
      <c r="W35" s="196" t="s">
        <v>462</v>
      </c>
      <c r="X35" s="357">
        <v>0</v>
      </c>
      <c r="Y35" s="357">
        <v>0</v>
      </c>
      <c r="Z35" s="357">
        <v>0</v>
      </c>
      <c r="AA35" s="357">
        <v>0</v>
      </c>
      <c r="AB35" s="357">
        <v>0</v>
      </c>
      <c r="AC35" s="369"/>
      <c r="AD35" s="356">
        <f t="shared" si="57"/>
        <v>0</v>
      </c>
      <c r="AF35" s="371">
        <f>SUM(X35:AB35)</f>
        <v>0</v>
      </c>
      <c r="AH35" s="760"/>
      <c r="AI35" s="196" t="s">
        <v>462</v>
      </c>
      <c r="AJ35" s="357">
        <v>2</v>
      </c>
      <c r="AK35" s="357">
        <v>0</v>
      </c>
      <c r="AL35" s="357">
        <v>2</v>
      </c>
      <c r="AM35" s="357">
        <v>1</v>
      </c>
      <c r="AN35" s="357">
        <v>0</v>
      </c>
      <c r="AO35" s="369"/>
      <c r="AP35" s="370">
        <f t="shared" si="58"/>
        <v>0</v>
      </c>
      <c r="AR35" s="371">
        <f t="shared" si="61"/>
        <v>5</v>
      </c>
    </row>
    <row r="36" spans="1:44" ht="12" customHeight="1" thickBot="1" x14ac:dyDescent="0.25">
      <c r="A36" s="741"/>
      <c r="B36" s="68" t="s">
        <v>121</v>
      </c>
      <c r="C36" s="372">
        <f t="shared" si="4"/>
        <v>9</v>
      </c>
      <c r="D36" s="373">
        <f t="shared" si="46"/>
        <v>9</v>
      </c>
      <c r="E36" s="373">
        <f t="shared" si="47"/>
        <v>0</v>
      </c>
      <c r="F36" s="373">
        <f t="shared" si="6"/>
        <v>6</v>
      </c>
      <c r="G36" s="373">
        <f t="shared" si="48"/>
        <v>6</v>
      </c>
      <c r="H36" s="373">
        <f t="shared" si="48"/>
        <v>0</v>
      </c>
      <c r="I36" s="373">
        <f t="shared" si="0"/>
        <v>1</v>
      </c>
      <c r="J36" s="373">
        <f t="shared" si="51"/>
        <v>1</v>
      </c>
      <c r="K36" s="374">
        <f t="shared" si="52"/>
        <v>0</v>
      </c>
      <c r="L36" s="373">
        <f t="shared" si="1"/>
        <v>5</v>
      </c>
      <c r="M36" s="354">
        <f t="shared" si="53"/>
        <v>5</v>
      </c>
      <c r="N36" s="373">
        <f t="shared" si="54"/>
        <v>0</v>
      </c>
      <c r="O36" s="373">
        <f t="shared" si="2"/>
        <v>3</v>
      </c>
      <c r="P36" s="373">
        <f t="shared" si="59"/>
        <v>3</v>
      </c>
      <c r="Q36" s="373">
        <f t="shared" si="60"/>
        <v>0</v>
      </c>
      <c r="R36" s="373">
        <f t="shared" si="3"/>
        <v>0</v>
      </c>
      <c r="S36" s="373">
        <f t="shared" si="55"/>
        <v>0</v>
      </c>
      <c r="T36" s="375">
        <f t="shared" si="56"/>
        <v>0</v>
      </c>
      <c r="U36" s="116"/>
      <c r="V36" s="760"/>
      <c r="W36" s="196" t="s">
        <v>121</v>
      </c>
      <c r="X36" s="357">
        <v>0</v>
      </c>
      <c r="Y36" s="357">
        <v>0</v>
      </c>
      <c r="Z36" s="357">
        <v>0</v>
      </c>
      <c r="AA36" s="357">
        <v>0</v>
      </c>
      <c r="AB36" s="357">
        <v>0</v>
      </c>
      <c r="AC36" s="369"/>
      <c r="AD36" s="356">
        <f t="shared" si="57"/>
        <v>0</v>
      </c>
      <c r="AF36" s="376">
        <f>SUM(X36:AB36)</f>
        <v>0</v>
      </c>
      <c r="AH36" s="760"/>
      <c r="AI36" s="196" t="s">
        <v>121</v>
      </c>
      <c r="AJ36" s="357">
        <v>5</v>
      </c>
      <c r="AK36" s="357">
        <v>1</v>
      </c>
      <c r="AL36" s="357">
        <v>3</v>
      </c>
      <c r="AM36" s="357">
        <v>0</v>
      </c>
      <c r="AN36" s="357">
        <v>0</v>
      </c>
      <c r="AO36" s="369"/>
      <c r="AP36" s="370">
        <f t="shared" si="58"/>
        <v>1</v>
      </c>
      <c r="AR36" s="376">
        <f t="shared" si="61"/>
        <v>9</v>
      </c>
    </row>
    <row r="37" spans="1:44" ht="12" customHeight="1" thickBot="1" x14ac:dyDescent="0.25">
      <c r="A37" s="739" t="s">
        <v>420</v>
      </c>
      <c r="B37" s="69" t="s">
        <v>55</v>
      </c>
      <c r="C37" s="377">
        <f t="shared" si="4"/>
        <v>30</v>
      </c>
      <c r="D37" s="378">
        <f>SUM(D38:D44)</f>
        <v>12</v>
      </c>
      <c r="E37" s="378">
        <f>SUM(E38:E44)</f>
        <v>18</v>
      </c>
      <c r="F37" s="378">
        <f t="shared" si="6"/>
        <v>24</v>
      </c>
      <c r="G37" s="378">
        <f t="shared" ref="G37:H37" si="62">SUM(G38:G44)</f>
        <v>11</v>
      </c>
      <c r="H37" s="378">
        <f t="shared" si="62"/>
        <v>13</v>
      </c>
      <c r="I37" s="378">
        <f t="shared" si="0"/>
        <v>14</v>
      </c>
      <c r="J37" s="378">
        <f>SUM(J38:J44)</f>
        <v>7</v>
      </c>
      <c r="K37" s="378">
        <f>SUM(K38:K44)</f>
        <v>7</v>
      </c>
      <c r="L37" s="378">
        <f>SUM(M37:N37)</f>
        <v>10</v>
      </c>
      <c r="M37" s="378">
        <f>SUM(M38:M44)</f>
        <v>4</v>
      </c>
      <c r="N37" s="378">
        <f>SUM(N38:N44)</f>
        <v>6</v>
      </c>
      <c r="O37" s="378">
        <f t="shared" si="2"/>
        <v>3</v>
      </c>
      <c r="P37" s="378">
        <f>SUM(P38:P44)</f>
        <v>1</v>
      </c>
      <c r="Q37" s="378">
        <f>SUM(Q38:Q44)</f>
        <v>2</v>
      </c>
      <c r="R37" s="378">
        <f t="shared" si="3"/>
        <v>3</v>
      </c>
      <c r="S37" s="378">
        <f>SUM(S38:S44)</f>
        <v>0</v>
      </c>
      <c r="T37" s="379">
        <f>SUM(T38:T44)</f>
        <v>3</v>
      </c>
      <c r="V37" s="759" t="s">
        <v>420</v>
      </c>
      <c r="W37" s="198" t="s">
        <v>53</v>
      </c>
      <c r="X37" s="196" t="s">
        <v>451</v>
      </c>
      <c r="Y37" s="196" t="s">
        <v>452</v>
      </c>
      <c r="Z37" s="196" t="s">
        <v>453</v>
      </c>
      <c r="AA37" s="196" t="s">
        <v>454</v>
      </c>
      <c r="AB37" s="196" t="s">
        <v>455</v>
      </c>
      <c r="AC37" s="369"/>
      <c r="AD37" s="199" t="s">
        <v>456</v>
      </c>
      <c r="AF37" s="365">
        <f t="shared" ref="AF37" si="63">SUM(AF38:AF44)</f>
        <v>18</v>
      </c>
      <c r="AH37" s="759" t="s">
        <v>420</v>
      </c>
      <c r="AI37" s="363" t="str">
        <f t="shared" ref="AI37" si="64">$AI$13</f>
        <v>漁船以外</v>
      </c>
      <c r="AJ37" s="196" t="s">
        <v>451</v>
      </c>
      <c r="AK37" s="196" t="s">
        <v>452</v>
      </c>
      <c r="AL37" s="196" t="s">
        <v>453</v>
      </c>
      <c r="AM37" s="196" t="s">
        <v>454</v>
      </c>
      <c r="AN37" s="196" t="s">
        <v>455</v>
      </c>
      <c r="AO37" s="369"/>
      <c r="AP37" s="201" t="s">
        <v>456</v>
      </c>
      <c r="AR37" s="365">
        <f t="shared" ref="AR37" si="65">SUM(AR38:AR44)</f>
        <v>12</v>
      </c>
    </row>
    <row r="38" spans="1:44" ht="12" customHeight="1" x14ac:dyDescent="0.2">
      <c r="A38" s="740"/>
      <c r="B38" s="66" t="s">
        <v>60</v>
      </c>
      <c r="C38" s="353">
        <f t="shared" si="4"/>
        <v>10</v>
      </c>
      <c r="D38" s="354">
        <f t="shared" ref="D38:D44" si="66">J38+M38+P38+S38</f>
        <v>5</v>
      </c>
      <c r="E38" s="354">
        <f t="shared" ref="E38:E44" si="67">H38+Q38+T38</f>
        <v>5</v>
      </c>
      <c r="F38" s="354">
        <f t="shared" si="6"/>
        <v>7</v>
      </c>
      <c r="G38" s="354">
        <f t="shared" ref="G38:H44" si="68">J38+M38</f>
        <v>4</v>
      </c>
      <c r="H38" s="354">
        <f t="shared" si="68"/>
        <v>3</v>
      </c>
      <c r="I38" s="354">
        <f t="shared" si="0"/>
        <v>5</v>
      </c>
      <c r="J38" s="354">
        <f>AP38</f>
        <v>3</v>
      </c>
      <c r="K38" s="367">
        <f>AD38</f>
        <v>2</v>
      </c>
      <c r="L38" s="354">
        <f t="shared" si="1"/>
        <v>2</v>
      </c>
      <c r="M38" s="354">
        <f>AJ38</f>
        <v>1</v>
      </c>
      <c r="N38" s="354">
        <f>X38</f>
        <v>1</v>
      </c>
      <c r="O38" s="354">
        <f t="shared" si="2"/>
        <v>2</v>
      </c>
      <c r="P38" s="354">
        <f>AL38</f>
        <v>1</v>
      </c>
      <c r="Q38" s="354">
        <f>Z38</f>
        <v>1</v>
      </c>
      <c r="R38" s="354">
        <f t="shared" si="3"/>
        <v>1</v>
      </c>
      <c r="S38" s="354">
        <f>AM38</f>
        <v>0</v>
      </c>
      <c r="T38" s="368">
        <f>AA38</f>
        <v>1</v>
      </c>
      <c r="V38" s="760"/>
      <c r="W38" s="196" t="s">
        <v>60</v>
      </c>
      <c r="X38" s="357">
        <v>1</v>
      </c>
      <c r="Y38" s="357">
        <v>1</v>
      </c>
      <c r="Z38" s="357">
        <v>1</v>
      </c>
      <c r="AA38" s="357">
        <v>1</v>
      </c>
      <c r="AB38" s="357">
        <v>1</v>
      </c>
      <c r="AC38" s="369"/>
      <c r="AD38" s="356">
        <f>Y38+AB38</f>
        <v>2</v>
      </c>
      <c r="AF38" s="757">
        <f>SUM(X38:AB39)</f>
        <v>16</v>
      </c>
      <c r="AH38" s="760"/>
      <c r="AI38" s="196" t="s">
        <v>60</v>
      </c>
      <c r="AJ38" s="357">
        <v>1</v>
      </c>
      <c r="AK38" s="357">
        <v>1</v>
      </c>
      <c r="AL38" s="357">
        <v>1</v>
      </c>
      <c r="AM38" s="357">
        <v>0</v>
      </c>
      <c r="AN38" s="357">
        <v>2</v>
      </c>
      <c r="AO38" s="369"/>
      <c r="AP38" s="370">
        <f>AK38+AN38</f>
        <v>3</v>
      </c>
      <c r="AR38" s="757">
        <f>SUM(AJ38:AN39)</f>
        <v>10</v>
      </c>
    </row>
    <row r="39" spans="1:44" ht="12" customHeight="1" x14ac:dyDescent="0.2">
      <c r="A39" s="740"/>
      <c r="B39" s="66" t="s">
        <v>207</v>
      </c>
      <c r="C39" s="353">
        <f t="shared" si="4"/>
        <v>16</v>
      </c>
      <c r="D39" s="354">
        <f t="shared" si="66"/>
        <v>5</v>
      </c>
      <c r="E39" s="354">
        <f t="shared" si="67"/>
        <v>11</v>
      </c>
      <c r="F39" s="354">
        <f t="shared" si="6"/>
        <v>13</v>
      </c>
      <c r="G39" s="354">
        <f t="shared" si="68"/>
        <v>5</v>
      </c>
      <c r="H39" s="354">
        <f t="shared" si="68"/>
        <v>8</v>
      </c>
      <c r="I39" s="354">
        <f t="shared" si="0"/>
        <v>7</v>
      </c>
      <c r="J39" s="354">
        <f t="shared" ref="J39:J44" si="69">AP39</f>
        <v>3</v>
      </c>
      <c r="K39" s="367">
        <f t="shared" ref="K39:K44" si="70">AD39</f>
        <v>4</v>
      </c>
      <c r="L39" s="354">
        <f t="shared" si="1"/>
        <v>6</v>
      </c>
      <c r="M39" s="354">
        <f t="shared" ref="M39:M44" si="71">AJ39</f>
        <v>2</v>
      </c>
      <c r="N39" s="354">
        <f t="shared" ref="N39:N44" si="72">X39</f>
        <v>4</v>
      </c>
      <c r="O39" s="354">
        <f t="shared" si="2"/>
        <v>1</v>
      </c>
      <c r="P39" s="354">
        <f>AL39</f>
        <v>0</v>
      </c>
      <c r="Q39" s="354">
        <f>Z39</f>
        <v>1</v>
      </c>
      <c r="R39" s="354">
        <f t="shared" si="3"/>
        <v>2</v>
      </c>
      <c r="S39" s="354">
        <f t="shared" ref="S39:S44" si="73">AM39</f>
        <v>0</v>
      </c>
      <c r="T39" s="368">
        <f t="shared" ref="T39:T44" si="74">AA39</f>
        <v>2</v>
      </c>
      <c r="V39" s="760"/>
      <c r="W39" s="196" t="s">
        <v>458</v>
      </c>
      <c r="X39" s="357">
        <v>4</v>
      </c>
      <c r="Y39" s="357">
        <v>2</v>
      </c>
      <c r="Z39" s="357">
        <v>1</v>
      </c>
      <c r="AA39" s="357">
        <v>2</v>
      </c>
      <c r="AB39" s="357">
        <v>2</v>
      </c>
      <c r="AC39" s="369"/>
      <c r="AD39" s="356">
        <f t="shared" ref="AD39:AD44" si="75">Y39+AB39</f>
        <v>4</v>
      </c>
      <c r="AF39" s="758"/>
      <c r="AH39" s="760"/>
      <c r="AI39" s="196" t="s">
        <v>458</v>
      </c>
      <c r="AJ39" s="357">
        <v>2</v>
      </c>
      <c r="AK39" s="357">
        <v>0</v>
      </c>
      <c r="AL39" s="357">
        <v>0</v>
      </c>
      <c r="AM39" s="357">
        <v>0</v>
      </c>
      <c r="AN39" s="357">
        <v>3</v>
      </c>
      <c r="AO39" s="369"/>
      <c r="AP39" s="370">
        <f t="shared" ref="AP39:AP44" si="76">AK39+AN39</f>
        <v>3</v>
      </c>
      <c r="AR39" s="758"/>
    </row>
    <row r="40" spans="1:44" ht="12" customHeight="1" x14ac:dyDescent="0.2">
      <c r="A40" s="740"/>
      <c r="B40" s="66" t="s">
        <v>206</v>
      </c>
      <c r="C40" s="353">
        <f t="shared" si="4"/>
        <v>2</v>
      </c>
      <c r="D40" s="354">
        <f t="shared" si="66"/>
        <v>0</v>
      </c>
      <c r="E40" s="354">
        <f t="shared" si="67"/>
        <v>2</v>
      </c>
      <c r="F40" s="354">
        <f t="shared" si="6"/>
        <v>2</v>
      </c>
      <c r="G40" s="354">
        <f t="shared" si="68"/>
        <v>0</v>
      </c>
      <c r="H40" s="354">
        <f t="shared" si="68"/>
        <v>2</v>
      </c>
      <c r="I40" s="354">
        <f t="shared" si="0"/>
        <v>1</v>
      </c>
      <c r="J40" s="354">
        <f t="shared" si="69"/>
        <v>0</v>
      </c>
      <c r="K40" s="367">
        <f t="shared" si="70"/>
        <v>1</v>
      </c>
      <c r="L40" s="354">
        <f t="shared" si="1"/>
        <v>1</v>
      </c>
      <c r="M40" s="354">
        <f t="shared" si="71"/>
        <v>0</v>
      </c>
      <c r="N40" s="354">
        <f t="shared" si="72"/>
        <v>1</v>
      </c>
      <c r="O40" s="354">
        <f t="shared" si="2"/>
        <v>0</v>
      </c>
      <c r="P40" s="354">
        <f t="shared" ref="P40:P44" si="77">AL40</f>
        <v>0</v>
      </c>
      <c r="Q40" s="354">
        <f t="shared" ref="Q40:Q44" si="78">Z40</f>
        <v>0</v>
      </c>
      <c r="R40" s="354">
        <f t="shared" si="3"/>
        <v>0</v>
      </c>
      <c r="S40" s="354">
        <f t="shared" si="73"/>
        <v>0</v>
      </c>
      <c r="T40" s="368">
        <f t="shared" si="74"/>
        <v>0</v>
      </c>
      <c r="V40" s="760"/>
      <c r="W40" s="196" t="s">
        <v>459</v>
      </c>
      <c r="X40" s="357">
        <v>1</v>
      </c>
      <c r="Y40" s="357">
        <v>1</v>
      </c>
      <c r="Z40" s="357">
        <v>0</v>
      </c>
      <c r="AA40" s="357">
        <v>0</v>
      </c>
      <c r="AB40" s="357">
        <v>0</v>
      </c>
      <c r="AC40" s="369"/>
      <c r="AD40" s="356">
        <f t="shared" si="75"/>
        <v>1</v>
      </c>
      <c r="AF40" s="371">
        <f>SUM(X40:AB40)</f>
        <v>2</v>
      </c>
      <c r="AH40" s="760"/>
      <c r="AI40" s="196" t="s">
        <v>459</v>
      </c>
      <c r="AJ40" s="357">
        <v>0</v>
      </c>
      <c r="AK40" s="357">
        <v>0</v>
      </c>
      <c r="AL40" s="357">
        <v>0</v>
      </c>
      <c r="AM40" s="357">
        <v>0</v>
      </c>
      <c r="AN40" s="357">
        <v>0</v>
      </c>
      <c r="AO40" s="369"/>
      <c r="AP40" s="370">
        <f t="shared" si="76"/>
        <v>0</v>
      </c>
      <c r="AR40" s="371">
        <f>SUM(AJ40:AN40)</f>
        <v>0</v>
      </c>
    </row>
    <row r="41" spans="1:44" ht="12" customHeight="1" x14ac:dyDescent="0.2">
      <c r="A41" s="740"/>
      <c r="B41" s="66" t="s">
        <v>205</v>
      </c>
      <c r="C41" s="353">
        <f t="shared" si="4"/>
        <v>0</v>
      </c>
      <c r="D41" s="354">
        <f t="shared" si="66"/>
        <v>0</v>
      </c>
      <c r="E41" s="354">
        <f t="shared" si="67"/>
        <v>0</v>
      </c>
      <c r="F41" s="354">
        <f t="shared" si="6"/>
        <v>0</v>
      </c>
      <c r="G41" s="354">
        <f t="shared" si="68"/>
        <v>0</v>
      </c>
      <c r="H41" s="354">
        <f t="shared" si="68"/>
        <v>0</v>
      </c>
      <c r="I41" s="354">
        <f t="shared" si="0"/>
        <v>0</v>
      </c>
      <c r="J41" s="354">
        <f t="shared" si="69"/>
        <v>0</v>
      </c>
      <c r="K41" s="367">
        <f t="shared" si="70"/>
        <v>0</v>
      </c>
      <c r="L41" s="354">
        <f t="shared" si="1"/>
        <v>0</v>
      </c>
      <c r="M41" s="354">
        <f t="shared" si="71"/>
        <v>0</v>
      </c>
      <c r="N41" s="354">
        <f t="shared" si="72"/>
        <v>0</v>
      </c>
      <c r="O41" s="354">
        <f t="shared" si="2"/>
        <v>0</v>
      </c>
      <c r="P41" s="354">
        <f t="shared" si="77"/>
        <v>0</v>
      </c>
      <c r="Q41" s="354">
        <f t="shared" si="78"/>
        <v>0</v>
      </c>
      <c r="R41" s="354">
        <f t="shared" si="3"/>
        <v>0</v>
      </c>
      <c r="S41" s="354">
        <f t="shared" si="73"/>
        <v>0</v>
      </c>
      <c r="T41" s="368">
        <f t="shared" si="74"/>
        <v>0</v>
      </c>
      <c r="V41" s="760"/>
      <c r="W41" s="196" t="s">
        <v>460</v>
      </c>
      <c r="X41" s="357">
        <v>0</v>
      </c>
      <c r="Y41" s="357">
        <v>0</v>
      </c>
      <c r="Z41" s="357">
        <v>0</v>
      </c>
      <c r="AA41" s="357">
        <v>0</v>
      </c>
      <c r="AB41" s="357">
        <v>0</v>
      </c>
      <c r="AC41" s="369"/>
      <c r="AD41" s="356">
        <f t="shared" si="75"/>
        <v>0</v>
      </c>
      <c r="AF41" s="371">
        <f>SUM(X41:AB41)</f>
        <v>0</v>
      </c>
      <c r="AH41" s="760"/>
      <c r="AI41" s="196" t="s">
        <v>460</v>
      </c>
      <c r="AJ41" s="357">
        <v>0</v>
      </c>
      <c r="AK41" s="357">
        <v>0</v>
      </c>
      <c r="AL41" s="357">
        <v>0</v>
      </c>
      <c r="AM41" s="357">
        <v>0</v>
      </c>
      <c r="AN41" s="357">
        <v>0</v>
      </c>
      <c r="AO41" s="369"/>
      <c r="AP41" s="370">
        <f t="shared" si="76"/>
        <v>0</v>
      </c>
      <c r="AR41" s="371">
        <f>SUM(AJ41:AN41)</f>
        <v>0</v>
      </c>
    </row>
    <row r="42" spans="1:44" ht="12" customHeight="1" x14ac:dyDescent="0.2">
      <c r="A42" s="740"/>
      <c r="B42" s="66" t="s">
        <v>188</v>
      </c>
      <c r="C42" s="353">
        <f t="shared" si="4"/>
        <v>0</v>
      </c>
      <c r="D42" s="354">
        <f t="shared" si="66"/>
        <v>0</v>
      </c>
      <c r="E42" s="354">
        <f t="shared" si="67"/>
        <v>0</v>
      </c>
      <c r="F42" s="354">
        <f t="shared" si="6"/>
        <v>0</v>
      </c>
      <c r="G42" s="354">
        <f t="shared" si="68"/>
        <v>0</v>
      </c>
      <c r="H42" s="354">
        <f t="shared" si="68"/>
        <v>0</v>
      </c>
      <c r="I42" s="354">
        <f t="shared" si="0"/>
        <v>0</v>
      </c>
      <c r="J42" s="354">
        <f t="shared" si="69"/>
        <v>0</v>
      </c>
      <c r="K42" s="367">
        <f t="shared" si="70"/>
        <v>0</v>
      </c>
      <c r="L42" s="354">
        <f t="shared" si="1"/>
        <v>0</v>
      </c>
      <c r="M42" s="354">
        <f t="shared" si="71"/>
        <v>0</v>
      </c>
      <c r="N42" s="354">
        <f t="shared" si="72"/>
        <v>0</v>
      </c>
      <c r="O42" s="354">
        <f t="shared" si="2"/>
        <v>0</v>
      </c>
      <c r="P42" s="354">
        <f t="shared" si="77"/>
        <v>0</v>
      </c>
      <c r="Q42" s="354">
        <f t="shared" si="78"/>
        <v>0</v>
      </c>
      <c r="R42" s="354">
        <f t="shared" si="3"/>
        <v>0</v>
      </c>
      <c r="S42" s="354">
        <f t="shared" si="73"/>
        <v>0</v>
      </c>
      <c r="T42" s="368">
        <f t="shared" si="74"/>
        <v>0</v>
      </c>
      <c r="V42" s="760"/>
      <c r="W42" s="196" t="s">
        <v>461</v>
      </c>
      <c r="X42" s="357">
        <v>0</v>
      </c>
      <c r="Y42" s="357">
        <v>0</v>
      </c>
      <c r="Z42" s="357">
        <v>0</v>
      </c>
      <c r="AA42" s="357">
        <v>0</v>
      </c>
      <c r="AB42" s="357">
        <v>0</v>
      </c>
      <c r="AC42" s="369"/>
      <c r="AD42" s="356">
        <f t="shared" si="75"/>
        <v>0</v>
      </c>
      <c r="AF42" s="371">
        <f>SUM(X42:AB42)</f>
        <v>0</v>
      </c>
      <c r="AH42" s="760"/>
      <c r="AI42" s="196" t="s">
        <v>461</v>
      </c>
      <c r="AJ42" s="357">
        <v>0</v>
      </c>
      <c r="AK42" s="357">
        <v>0</v>
      </c>
      <c r="AL42" s="357">
        <v>0</v>
      </c>
      <c r="AM42" s="357">
        <v>0</v>
      </c>
      <c r="AN42" s="357">
        <v>0</v>
      </c>
      <c r="AO42" s="369"/>
      <c r="AP42" s="370">
        <f t="shared" si="76"/>
        <v>0</v>
      </c>
      <c r="AR42" s="371">
        <f>SUM(AJ42:AN42)</f>
        <v>0</v>
      </c>
    </row>
    <row r="43" spans="1:44" ht="12" customHeight="1" x14ac:dyDescent="0.2">
      <c r="A43" s="740"/>
      <c r="B43" s="66" t="s">
        <v>204</v>
      </c>
      <c r="C43" s="353">
        <f t="shared" si="4"/>
        <v>1</v>
      </c>
      <c r="D43" s="354">
        <f t="shared" si="66"/>
        <v>1</v>
      </c>
      <c r="E43" s="354">
        <f t="shared" si="67"/>
        <v>0</v>
      </c>
      <c r="F43" s="354">
        <f t="shared" si="6"/>
        <v>1</v>
      </c>
      <c r="G43" s="354">
        <f t="shared" si="68"/>
        <v>1</v>
      </c>
      <c r="H43" s="354">
        <f t="shared" si="68"/>
        <v>0</v>
      </c>
      <c r="I43" s="354">
        <f t="shared" si="0"/>
        <v>1</v>
      </c>
      <c r="J43" s="354">
        <f t="shared" si="69"/>
        <v>1</v>
      </c>
      <c r="K43" s="367">
        <f t="shared" si="70"/>
        <v>0</v>
      </c>
      <c r="L43" s="354">
        <f t="shared" si="1"/>
        <v>0</v>
      </c>
      <c r="M43" s="354">
        <f t="shared" si="71"/>
        <v>0</v>
      </c>
      <c r="N43" s="354">
        <f t="shared" si="72"/>
        <v>0</v>
      </c>
      <c r="O43" s="354">
        <f t="shared" si="2"/>
        <v>0</v>
      </c>
      <c r="P43" s="354">
        <f t="shared" si="77"/>
        <v>0</v>
      </c>
      <c r="Q43" s="354">
        <f t="shared" si="78"/>
        <v>0</v>
      </c>
      <c r="R43" s="354">
        <f t="shared" si="3"/>
        <v>0</v>
      </c>
      <c r="S43" s="354">
        <f t="shared" si="73"/>
        <v>0</v>
      </c>
      <c r="T43" s="368">
        <f t="shared" si="74"/>
        <v>0</v>
      </c>
      <c r="V43" s="760"/>
      <c r="W43" s="196" t="s">
        <v>462</v>
      </c>
      <c r="X43" s="357">
        <v>0</v>
      </c>
      <c r="Y43" s="357">
        <v>0</v>
      </c>
      <c r="Z43" s="357">
        <v>0</v>
      </c>
      <c r="AA43" s="357">
        <v>0</v>
      </c>
      <c r="AB43" s="357">
        <v>0</v>
      </c>
      <c r="AC43" s="369"/>
      <c r="AD43" s="356">
        <f t="shared" si="75"/>
        <v>0</v>
      </c>
      <c r="AF43" s="371">
        <f>SUM(X43:AB43)</f>
        <v>0</v>
      </c>
      <c r="AH43" s="760"/>
      <c r="AI43" s="196" t="s">
        <v>462</v>
      </c>
      <c r="AJ43" s="357">
        <v>0</v>
      </c>
      <c r="AK43" s="357">
        <v>1</v>
      </c>
      <c r="AL43" s="357">
        <v>0</v>
      </c>
      <c r="AM43" s="357">
        <v>0</v>
      </c>
      <c r="AN43" s="357">
        <v>0</v>
      </c>
      <c r="AO43" s="369"/>
      <c r="AP43" s="370">
        <f t="shared" si="76"/>
        <v>1</v>
      </c>
      <c r="AR43" s="371">
        <f>SUM(AJ43:AN43)</f>
        <v>1</v>
      </c>
    </row>
    <row r="44" spans="1:44" ht="12" customHeight="1" thickBot="1" x14ac:dyDescent="0.25">
      <c r="A44" s="741"/>
      <c r="B44" s="68" t="s">
        <v>121</v>
      </c>
      <c r="C44" s="372">
        <f t="shared" si="4"/>
        <v>1</v>
      </c>
      <c r="D44" s="373">
        <f t="shared" si="66"/>
        <v>1</v>
      </c>
      <c r="E44" s="373">
        <f t="shared" si="67"/>
        <v>0</v>
      </c>
      <c r="F44" s="373">
        <f t="shared" si="6"/>
        <v>1</v>
      </c>
      <c r="G44" s="373">
        <f t="shared" si="68"/>
        <v>1</v>
      </c>
      <c r="H44" s="373">
        <f t="shared" si="68"/>
        <v>0</v>
      </c>
      <c r="I44" s="373">
        <f t="shared" si="0"/>
        <v>0</v>
      </c>
      <c r="J44" s="373">
        <f t="shared" si="69"/>
        <v>0</v>
      </c>
      <c r="K44" s="374">
        <f t="shared" si="70"/>
        <v>0</v>
      </c>
      <c r="L44" s="373">
        <f t="shared" si="1"/>
        <v>1</v>
      </c>
      <c r="M44" s="354">
        <f t="shared" si="71"/>
        <v>1</v>
      </c>
      <c r="N44" s="373">
        <f t="shared" si="72"/>
        <v>0</v>
      </c>
      <c r="O44" s="373">
        <f t="shared" si="2"/>
        <v>0</v>
      </c>
      <c r="P44" s="373">
        <f t="shared" si="77"/>
        <v>0</v>
      </c>
      <c r="Q44" s="373">
        <f t="shared" si="78"/>
        <v>0</v>
      </c>
      <c r="R44" s="373">
        <f t="shared" si="3"/>
        <v>0</v>
      </c>
      <c r="S44" s="373">
        <f t="shared" si="73"/>
        <v>0</v>
      </c>
      <c r="T44" s="375">
        <f t="shared" si="74"/>
        <v>0</v>
      </c>
      <c r="V44" s="760"/>
      <c r="W44" s="196" t="s">
        <v>121</v>
      </c>
      <c r="X44" s="357">
        <v>0</v>
      </c>
      <c r="Y44" s="357">
        <v>0</v>
      </c>
      <c r="Z44" s="357">
        <v>0</v>
      </c>
      <c r="AA44" s="357">
        <v>0</v>
      </c>
      <c r="AB44" s="357">
        <v>0</v>
      </c>
      <c r="AC44" s="369"/>
      <c r="AD44" s="356">
        <f t="shared" si="75"/>
        <v>0</v>
      </c>
      <c r="AF44" s="376">
        <f>SUM(X44:AB44)</f>
        <v>0</v>
      </c>
      <c r="AH44" s="760"/>
      <c r="AI44" s="196" t="s">
        <v>121</v>
      </c>
      <c r="AJ44" s="357">
        <v>1</v>
      </c>
      <c r="AK44" s="357">
        <v>0</v>
      </c>
      <c r="AL44" s="357">
        <v>0</v>
      </c>
      <c r="AM44" s="357">
        <v>0</v>
      </c>
      <c r="AN44" s="357">
        <v>0</v>
      </c>
      <c r="AO44" s="369"/>
      <c r="AP44" s="370">
        <f t="shared" si="76"/>
        <v>0</v>
      </c>
      <c r="AR44" s="376">
        <f>SUM(AJ44:AN44)</f>
        <v>1</v>
      </c>
    </row>
    <row r="45" spans="1:44" ht="12" customHeight="1" thickBot="1" x14ac:dyDescent="0.25">
      <c r="A45" s="739" t="s">
        <v>421</v>
      </c>
      <c r="B45" s="69" t="s">
        <v>55</v>
      </c>
      <c r="C45" s="380">
        <f t="shared" si="4"/>
        <v>22</v>
      </c>
      <c r="D45" s="381">
        <f>SUM(D46:D52)</f>
        <v>9</v>
      </c>
      <c r="E45" s="381">
        <f>SUM(E46:E52)</f>
        <v>13</v>
      </c>
      <c r="F45" s="381">
        <f t="shared" si="6"/>
        <v>17</v>
      </c>
      <c r="G45" s="381">
        <f t="shared" ref="G45:H45" si="79">SUM(G46:G52)</f>
        <v>4</v>
      </c>
      <c r="H45" s="381">
        <f t="shared" si="79"/>
        <v>13</v>
      </c>
      <c r="I45" s="381">
        <f t="shared" si="0"/>
        <v>7</v>
      </c>
      <c r="J45" s="378">
        <f>SUM(J46:J52)</f>
        <v>2</v>
      </c>
      <c r="K45" s="378">
        <f>SUM(K46:K52)</f>
        <v>5</v>
      </c>
      <c r="L45" s="378">
        <f>SUM(M45:N45)</f>
        <v>10</v>
      </c>
      <c r="M45" s="378">
        <f>SUM(M46:M52)</f>
        <v>2</v>
      </c>
      <c r="N45" s="378">
        <f>SUM(N46:N52)</f>
        <v>8</v>
      </c>
      <c r="O45" s="378">
        <f t="shared" si="2"/>
        <v>4</v>
      </c>
      <c r="P45" s="378">
        <f>SUM(P46:P52)</f>
        <v>4</v>
      </c>
      <c r="Q45" s="378">
        <f>SUM(Q46:Q52)</f>
        <v>0</v>
      </c>
      <c r="R45" s="378">
        <f t="shared" si="3"/>
        <v>1</v>
      </c>
      <c r="S45" s="378">
        <f>SUM(S46:S52)</f>
        <v>1</v>
      </c>
      <c r="T45" s="379">
        <f>SUM(T46:T52)</f>
        <v>0</v>
      </c>
      <c r="V45" s="759" t="s">
        <v>421</v>
      </c>
      <c r="W45" s="198" t="s">
        <v>53</v>
      </c>
      <c r="X45" s="196" t="s">
        <v>451</v>
      </c>
      <c r="Y45" s="196" t="s">
        <v>452</v>
      </c>
      <c r="Z45" s="196" t="s">
        <v>453</v>
      </c>
      <c r="AA45" s="196" t="s">
        <v>454</v>
      </c>
      <c r="AB45" s="196" t="s">
        <v>455</v>
      </c>
      <c r="AC45" s="369"/>
      <c r="AD45" s="199" t="s">
        <v>456</v>
      </c>
      <c r="AF45" s="365">
        <f t="shared" ref="AF45" si="80">SUM(AF46:AF52)</f>
        <v>13</v>
      </c>
      <c r="AH45" s="759" t="s">
        <v>421</v>
      </c>
      <c r="AI45" s="363" t="str">
        <f t="shared" ref="AI45" si="81">$AI$13</f>
        <v>漁船以外</v>
      </c>
      <c r="AJ45" s="196" t="s">
        <v>451</v>
      </c>
      <c r="AK45" s="196" t="s">
        <v>452</v>
      </c>
      <c r="AL45" s="196" t="s">
        <v>453</v>
      </c>
      <c r="AM45" s="196" t="s">
        <v>454</v>
      </c>
      <c r="AN45" s="196" t="s">
        <v>455</v>
      </c>
      <c r="AO45" s="369"/>
      <c r="AP45" s="201" t="s">
        <v>456</v>
      </c>
      <c r="AR45" s="365">
        <f t="shared" ref="AR45" si="82">SUM(AR46:AR52)</f>
        <v>9</v>
      </c>
    </row>
    <row r="46" spans="1:44" ht="12" customHeight="1" x14ac:dyDescent="0.2">
      <c r="A46" s="740"/>
      <c r="B46" s="66" t="s">
        <v>60</v>
      </c>
      <c r="C46" s="382">
        <f t="shared" si="4"/>
        <v>1</v>
      </c>
      <c r="D46" s="367">
        <f t="shared" ref="D46:D52" si="83">J46+M46+P46+S46</f>
        <v>0</v>
      </c>
      <c r="E46" s="367">
        <f t="shared" ref="E46:E52" si="84">H46+Q46+T46</f>
        <v>1</v>
      </c>
      <c r="F46" s="367">
        <f t="shared" si="6"/>
        <v>1</v>
      </c>
      <c r="G46" s="367">
        <f t="shared" ref="G46:H52" si="85">J46+M46</f>
        <v>0</v>
      </c>
      <c r="H46" s="367">
        <f t="shared" si="85"/>
        <v>1</v>
      </c>
      <c r="I46" s="367">
        <f t="shared" si="0"/>
        <v>0</v>
      </c>
      <c r="J46" s="354">
        <f>AP46</f>
        <v>0</v>
      </c>
      <c r="K46" s="367">
        <f>AD46</f>
        <v>0</v>
      </c>
      <c r="L46" s="354">
        <f t="shared" si="1"/>
        <v>1</v>
      </c>
      <c r="M46" s="354">
        <f>AJ46</f>
        <v>0</v>
      </c>
      <c r="N46" s="354">
        <f>X46</f>
        <v>1</v>
      </c>
      <c r="O46" s="354">
        <f t="shared" si="2"/>
        <v>0</v>
      </c>
      <c r="P46" s="354">
        <f>AL46</f>
        <v>0</v>
      </c>
      <c r="Q46" s="354">
        <f>Z46</f>
        <v>0</v>
      </c>
      <c r="R46" s="354">
        <f t="shared" si="3"/>
        <v>0</v>
      </c>
      <c r="S46" s="354">
        <f>AM46</f>
        <v>0</v>
      </c>
      <c r="T46" s="368">
        <f>AA46</f>
        <v>0</v>
      </c>
      <c r="V46" s="760"/>
      <c r="W46" s="196" t="s">
        <v>60</v>
      </c>
      <c r="X46" s="357">
        <v>1</v>
      </c>
      <c r="Y46" s="357">
        <v>0</v>
      </c>
      <c r="Z46" s="357">
        <v>0</v>
      </c>
      <c r="AA46" s="357">
        <v>0</v>
      </c>
      <c r="AB46" s="357">
        <v>0</v>
      </c>
      <c r="AC46" s="369"/>
      <c r="AD46" s="356">
        <f>Y46+AB46</f>
        <v>0</v>
      </c>
      <c r="AF46" s="757">
        <f>SUM(X46:AB47)</f>
        <v>7</v>
      </c>
      <c r="AH46" s="760"/>
      <c r="AI46" s="196" t="s">
        <v>60</v>
      </c>
      <c r="AJ46" s="357">
        <v>0</v>
      </c>
      <c r="AK46" s="357">
        <v>0</v>
      </c>
      <c r="AL46" s="357">
        <v>0</v>
      </c>
      <c r="AM46" s="357">
        <v>0</v>
      </c>
      <c r="AN46" s="357">
        <v>0</v>
      </c>
      <c r="AO46" s="369"/>
      <c r="AP46" s="370">
        <f>AK46+AN46</f>
        <v>0</v>
      </c>
      <c r="AR46" s="757">
        <f>SUM(AJ46:AN47)</f>
        <v>1</v>
      </c>
    </row>
    <row r="47" spans="1:44" ht="12" customHeight="1" x14ac:dyDescent="0.2">
      <c r="A47" s="740"/>
      <c r="B47" s="66" t="s">
        <v>207</v>
      </c>
      <c r="C47" s="382">
        <f t="shared" si="4"/>
        <v>7</v>
      </c>
      <c r="D47" s="367">
        <f t="shared" si="83"/>
        <v>1</v>
      </c>
      <c r="E47" s="367">
        <f t="shared" si="84"/>
        <v>6</v>
      </c>
      <c r="F47" s="367">
        <f t="shared" si="6"/>
        <v>6</v>
      </c>
      <c r="G47" s="367">
        <f t="shared" si="85"/>
        <v>0</v>
      </c>
      <c r="H47" s="367">
        <f t="shared" si="85"/>
        <v>6</v>
      </c>
      <c r="I47" s="367">
        <f t="shared" si="0"/>
        <v>4</v>
      </c>
      <c r="J47" s="354">
        <f t="shared" ref="J47:J52" si="86">AP47</f>
        <v>0</v>
      </c>
      <c r="K47" s="367">
        <f t="shared" ref="K47:K52" si="87">AD47</f>
        <v>4</v>
      </c>
      <c r="L47" s="354">
        <f t="shared" si="1"/>
        <v>2</v>
      </c>
      <c r="M47" s="354">
        <f t="shared" ref="M47:M52" si="88">AJ47</f>
        <v>0</v>
      </c>
      <c r="N47" s="354">
        <f t="shared" ref="N47:N52" si="89">X47</f>
        <v>2</v>
      </c>
      <c r="O47" s="354">
        <f t="shared" si="2"/>
        <v>1</v>
      </c>
      <c r="P47" s="354">
        <f>AL47</f>
        <v>1</v>
      </c>
      <c r="Q47" s="354">
        <f>Z47</f>
        <v>0</v>
      </c>
      <c r="R47" s="354">
        <f t="shared" si="3"/>
        <v>0</v>
      </c>
      <c r="S47" s="354">
        <f t="shared" ref="S47:S52" si="90">AM47</f>
        <v>0</v>
      </c>
      <c r="T47" s="368">
        <f t="shared" ref="T47:T52" si="91">AA47</f>
        <v>0</v>
      </c>
      <c r="V47" s="760"/>
      <c r="W47" s="196" t="s">
        <v>458</v>
      </c>
      <c r="X47" s="357">
        <v>2</v>
      </c>
      <c r="Y47" s="357">
        <v>4</v>
      </c>
      <c r="Z47" s="357">
        <v>0</v>
      </c>
      <c r="AA47" s="357">
        <v>0</v>
      </c>
      <c r="AB47" s="357">
        <v>0</v>
      </c>
      <c r="AC47" s="369"/>
      <c r="AD47" s="356">
        <f t="shared" ref="AD47:AD52" si="92">Y47+AB47</f>
        <v>4</v>
      </c>
      <c r="AF47" s="758"/>
      <c r="AH47" s="760"/>
      <c r="AI47" s="196" t="s">
        <v>458</v>
      </c>
      <c r="AJ47" s="357">
        <v>0</v>
      </c>
      <c r="AK47" s="357">
        <v>0</v>
      </c>
      <c r="AL47" s="357">
        <v>1</v>
      </c>
      <c r="AM47" s="357">
        <v>0</v>
      </c>
      <c r="AN47" s="357">
        <v>0</v>
      </c>
      <c r="AO47" s="369"/>
      <c r="AP47" s="370">
        <f t="shared" ref="AP47:AP52" si="93">AK47+AN47</f>
        <v>0</v>
      </c>
      <c r="AR47" s="758"/>
    </row>
    <row r="48" spans="1:44" ht="12" customHeight="1" x14ac:dyDescent="0.2">
      <c r="A48" s="740"/>
      <c r="B48" s="66" t="s">
        <v>206</v>
      </c>
      <c r="C48" s="382">
        <f t="shared" si="4"/>
        <v>4</v>
      </c>
      <c r="D48" s="367">
        <f t="shared" si="83"/>
        <v>0</v>
      </c>
      <c r="E48" s="367">
        <f t="shared" si="84"/>
        <v>4</v>
      </c>
      <c r="F48" s="367">
        <f t="shared" si="6"/>
        <v>4</v>
      </c>
      <c r="G48" s="367">
        <f t="shared" si="85"/>
        <v>0</v>
      </c>
      <c r="H48" s="367">
        <f t="shared" si="85"/>
        <v>4</v>
      </c>
      <c r="I48" s="367">
        <f t="shared" si="0"/>
        <v>1</v>
      </c>
      <c r="J48" s="354">
        <f t="shared" si="86"/>
        <v>0</v>
      </c>
      <c r="K48" s="367">
        <f t="shared" si="87"/>
        <v>1</v>
      </c>
      <c r="L48" s="354">
        <f t="shared" si="1"/>
        <v>3</v>
      </c>
      <c r="M48" s="354">
        <f t="shared" si="88"/>
        <v>0</v>
      </c>
      <c r="N48" s="354">
        <f t="shared" si="89"/>
        <v>3</v>
      </c>
      <c r="O48" s="354">
        <f t="shared" si="2"/>
        <v>0</v>
      </c>
      <c r="P48" s="354">
        <f t="shared" ref="P48:P52" si="94">AL48</f>
        <v>0</v>
      </c>
      <c r="Q48" s="354">
        <f t="shared" ref="Q48:Q52" si="95">Z48</f>
        <v>0</v>
      </c>
      <c r="R48" s="354">
        <f t="shared" si="3"/>
        <v>0</v>
      </c>
      <c r="S48" s="354">
        <f t="shared" si="90"/>
        <v>0</v>
      </c>
      <c r="T48" s="368">
        <f t="shared" si="91"/>
        <v>0</v>
      </c>
      <c r="V48" s="760"/>
      <c r="W48" s="196" t="s">
        <v>459</v>
      </c>
      <c r="X48" s="357">
        <v>3</v>
      </c>
      <c r="Y48" s="357">
        <v>0</v>
      </c>
      <c r="Z48" s="357">
        <v>0</v>
      </c>
      <c r="AA48" s="357">
        <v>0</v>
      </c>
      <c r="AB48" s="357">
        <v>1</v>
      </c>
      <c r="AC48" s="369"/>
      <c r="AD48" s="356">
        <f t="shared" si="92"/>
        <v>1</v>
      </c>
      <c r="AF48" s="371">
        <f>SUM(X48:AB48)</f>
        <v>4</v>
      </c>
      <c r="AH48" s="760"/>
      <c r="AI48" s="196" t="s">
        <v>459</v>
      </c>
      <c r="AJ48" s="357">
        <v>0</v>
      </c>
      <c r="AK48" s="357">
        <v>0</v>
      </c>
      <c r="AL48" s="357">
        <v>0</v>
      </c>
      <c r="AM48" s="357">
        <v>0</v>
      </c>
      <c r="AN48" s="357">
        <v>0</v>
      </c>
      <c r="AO48" s="369"/>
      <c r="AP48" s="370">
        <f t="shared" si="93"/>
        <v>0</v>
      </c>
      <c r="AR48" s="371">
        <f>SUM(AJ48:AN48)</f>
        <v>0</v>
      </c>
    </row>
    <row r="49" spans="1:44" ht="12" customHeight="1" x14ac:dyDescent="0.2">
      <c r="A49" s="740"/>
      <c r="B49" s="66" t="s">
        <v>205</v>
      </c>
      <c r="C49" s="382">
        <f t="shared" si="4"/>
        <v>5</v>
      </c>
      <c r="D49" s="367">
        <f t="shared" si="83"/>
        <v>3</v>
      </c>
      <c r="E49" s="367">
        <f t="shared" si="84"/>
        <v>2</v>
      </c>
      <c r="F49" s="367">
        <f t="shared" si="6"/>
        <v>3</v>
      </c>
      <c r="G49" s="367">
        <f t="shared" si="85"/>
        <v>1</v>
      </c>
      <c r="H49" s="367">
        <f t="shared" si="85"/>
        <v>2</v>
      </c>
      <c r="I49" s="367">
        <f t="shared" si="0"/>
        <v>1</v>
      </c>
      <c r="J49" s="354">
        <f t="shared" si="86"/>
        <v>1</v>
      </c>
      <c r="K49" s="367">
        <f t="shared" si="87"/>
        <v>0</v>
      </c>
      <c r="L49" s="354">
        <f t="shared" si="1"/>
        <v>2</v>
      </c>
      <c r="M49" s="354">
        <f t="shared" si="88"/>
        <v>0</v>
      </c>
      <c r="N49" s="354">
        <f t="shared" si="89"/>
        <v>2</v>
      </c>
      <c r="O49" s="354">
        <f t="shared" si="2"/>
        <v>1</v>
      </c>
      <c r="P49" s="354">
        <f t="shared" si="94"/>
        <v>1</v>
      </c>
      <c r="Q49" s="354">
        <f t="shared" si="95"/>
        <v>0</v>
      </c>
      <c r="R49" s="354">
        <f t="shared" si="3"/>
        <v>1</v>
      </c>
      <c r="S49" s="354">
        <f t="shared" si="90"/>
        <v>1</v>
      </c>
      <c r="T49" s="368">
        <f t="shared" si="91"/>
        <v>0</v>
      </c>
      <c r="V49" s="760"/>
      <c r="W49" s="196" t="s">
        <v>460</v>
      </c>
      <c r="X49" s="357">
        <v>2</v>
      </c>
      <c r="Y49" s="357">
        <v>0</v>
      </c>
      <c r="Z49" s="357">
        <v>0</v>
      </c>
      <c r="AA49" s="357">
        <v>0</v>
      </c>
      <c r="AB49" s="357">
        <v>0</v>
      </c>
      <c r="AC49" s="369"/>
      <c r="AD49" s="356">
        <f t="shared" si="92"/>
        <v>0</v>
      </c>
      <c r="AF49" s="371">
        <f>SUM(X49:AB49)</f>
        <v>2</v>
      </c>
      <c r="AH49" s="760"/>
      <c r="AI49" s="196" t="s">
        <v>460</v>
      </c>
      <c r="AJ49" s="357">
        <v>0</v>
      </c>
      <c r="AK49" s="357">
        <v>1</v>
      </c>
      <c r="AL49" s="357">
        <v>1</v>
      </c>
      <c r="AM49" s="357">
        <v>1</v>
      </c>
      <c r="AN49" s="357">
        <v>0</v>
      </c>
      <c r="AO49" s="369"/>
      <c r="AP49" s="370">
        <f t="shared" si="93"/>
        <v>1</v>
      </c>
      <c r="AR49" s="371">
        <f>SUM(AJ49:AN49)</f>
        <v>3</v>
      </c>
    </row>
    <row r="50" spans="1:44" ht="12" customHeight="1" x14ac:dyDescent="0.2">
      <c r="A50" s="740"/>
      <c r="B50" s="66" t="s">
        <v>188</v>
      </c>
      <c r="C50" s="382">
        <f t="shared" si="4"/>
        <v>1</v>
      </c>
      <c r="D50" s="367">
        <f t="shared" si="83"/>
        <v>1</v>
      </c>
      <c r="E50" s="367">
        <f t="shared" si="84"/>
        <v>0</v>
      </c>
      <c r="F50" s="367">
        <f t="shared" si="6"/>
        <v>1</v>
      </c>
      <c r="G50" s="367">
        <f t="shared" si="85"/>
        <v>1</v>
      </c>
      <c r="H50" s="367">
        <f t="shared" si="85"/>
        <v>0</v>
      </c>
      <c r="I50" s="367">
        <f t="shared" si="0"/>
        <v>1</v>
      </c>
      <c r="J50" s="354">
        <f t="shared" si="86"/>
        <v>1</v>
      </c>
      <c r="K50" s="367">
        <f t="shared" si="87"/>
        <v>0</v>
      </c>
      <c r="L50" s="354">
        <f t="shared" si="1"/>
        <v>0</v>
      </c>
      <c r="M50" s="354">
        <f t="shared" si="88"/>
        <v>0</v>
      </c>
      <c r="N50" s="354">
        <f t="shared" si="89"/>
        <v>0</v>
      </c>
      <c r="O50" s="354">
        <f t="shared" si="2"/>
        <v>0</v>
      </c>
      <c r="P50" s="354">
        <f t="shared" si="94"/>
        <v>0</v>
      </c>
      <c r="Q50" s="354">
        <f t="shared" si="95"/>
        <v>0</v>
      </c>
      <c r="R50" s="354">
        <f t="shared" si="3"/>
        <v>0</v>
      </c>
      <c r="S50" s="354">
        <f t="shared" si="90"/>
        <v>0</v>
      </c>
      <c r="T50" s="368">
        <f t="shared" si="91"/>
        <v>0</v>
      </c>
      <c r="V50" s="760"/>
      <c r="W50" s="196" t="s">
        <v>461</v>
      </c>
      <c r="X50" s="357">
        <v>0</v>
      </c>
      <c r="Y50" s="357">
        <v>0</v>
      </c>
      <c r="Z50" s="357">
        <v>0</v>
      </c>
      <c r="AA50" s="357">
        <v>0</v>
      </c>
      <c r="AB50" s="357">
        <v>0</v>
      </c>
      <c r="AC50" s="369"/>
      <c r="AD50" s="356">
        <f t="shared" si="92"/>
        <v>0</v>
      </c>
      <c r="AF50" s="371">
        <f>SUM(X50:AB50)</f>
        <v>0</v>
      </c>
      <c r="AH50" s="760"/>
      <c r="AI50" s="196" t="s">
        <v>461</v>
      </c>
      <c r="AJ50" s="357">
        <v>0</v>
      </c>
      <c r="AK50" s="357">
        <v>1</v>
      </c>
      <c r="AL50" s="357">
        <v>0</v>
      </c>
      <c r="AM50" s="357">
        <v>0</v>
      </c>
      <c r="AN50" s="357">
        <v>0</v>
      </c>
      <c r="AO50" s="369"/>
      <c r="AP50" s="370">
        <f t="shared" si="93"/>
        <v>1</v>
      </c>
      <c r="AR50" s="371">
        <f>SUM(AJ50:AN50)</f>
        <v>1</v>
      </c>
    </row>
    <row r="51" spans="1:44" ht="12" customHeight="1" x14ac:dyDescent="0.2">
      <c r="A51" s="740"/>
      <c r="B51" s="66" t="s">
        <v>204</v>
      </c>
      <c r="C51" s="382">
        <f t="shared" si="4"/>
        <v>1</v>
      </c>
      <c r="D51" s="367">
        <f t="shared" si="83"/>
        <v>1</v>
      </c>
      <c r="E51" s="367">
        <f t="shared" si="84"/>
        <v>0</v>
      </c>
      <c r="F51" s="367">
        <f t="shared" si="6"/>
        <v>0</v>
      </c>
      <c r="G51" s="367">
        <f t="shared" si="85"/>
        <v>0</v>
      </c>
      <c r="H51" s="367">
        <f t="shared" si="85"/>
        <v>0</v>
      </c>
      <c r="I51" s="367">
        <f t="shared" si="0"/>
        <v>0</v>
      </c>
      <c r="J51" s="354">
        <f t="shared" si="86"/>
        <v>0</v>
      </c>
      <c r="K51" s="367">
        <f t="shared" si="87"/>
        <v>0</v>
      </c>
      <c r="L51" s="354">
        <f t="shared" si="1"/>
        <v>0</v>
      </c>
      <c r="M51" s="354">
        <f t="shared" si="88"/>
        <v>0</v>
      </c>
      <c r="N51" s="354">
        <f t="shared" si="89"/>
        <v>0</v>
      </c>
      <c r="O51" s="354">
        <f t="shared" si="2"/>
        <v>1</v>
      </c>
      <c r="P51" s="354">
        <f t="shared" si="94"/>
        <v>1</v>
      </c>
      <c r="Q51" s="354">
        <f t="shared" si="95"/>
        <v>0</v>
      </c>
      <c r="R51" s="354">
        <f t="shared" si="3"/>
        <v>0</v>
      </c>
      <c r="S51" s="354">
        <f t="shared" si="90"/>
        <v>0</v>
      </c>
      <c r="T51" s="368">
        <f t="shared" si="91"/>
        <v>0</v>
      </c>
      <c r="V51" s="760"/>
      <c r="W51" s="196" t="s">
        <v>462</v>
      </c>
      <c r="X51" s="357">
        <v>0</v>
      </c>
      <c r="Y51" s="357">
        <v>0</v>
      </c>
      <c r="Z51" s="357">
        <v>0</v>
      </c>
      <c r="AA51" s="357">
        <v>0</v>
      </c>
      <c r="AB51" s="357">
        <v>0</v>
      </c>
      <c r="AC51" s="369"/>
      <c r="AD51" s="356">
        <f t="shared" si="92"/>
        <v>0</v>
      </c>
      <c r="AF51" s="371">
        <f>SUM(X51:AB51)</f>
        <v>0</v>
      </c>
      <c r="AH51" s="760"/>
      <c r="AI51" s="196" t="s">
        <v>462</v>
      </c>
      <c r="AJ51" s="357">
        <v>0</v>
      </c>
      <c r="AK51" s="357">
        <v>0</v>
      </c>
      <c r="AL51" s="357">
        <v>1</v>
      </c>
      <c r="AM51" s="357">
        <v>0</v>
      </c>
      <c r="AN51" s="357">
        <v>0</v>
      </c>
      <c r="AO51" s="369"/>
      <c r="AP51" s="370">
        <f t="shared" si="93"/>
        <v>0</v>
      </c>
      <c r="AR51" s="371">
        <f>SUM(AJ51:AN51)</f>
        <v>1</v>
      </c>
    </row>
    <row r="52" spans="1:44" ht="12" customHeight="1" thickBot="1" x14ac:dyDescent="0.25">
      <c r="A52" s="742"/>
      <c r="B52" s="217" t="s">
        <v>121</v>
      </c>
      <c r="C52" s="383">
        <f t="shared" si="4"/>
        <v>3</v>
      </c>
      <c r="D52" s="384">
        <f t="shared" si="83"/>
        <v>3</v>
      </c>
      <c r="E52" s="384">
        <f t="shared" si="84"/>
        <v>0</v>
      </c>
      <c r="F52" s="384">
        <f t="shared" si="6"/>
        <v>2</v>
      </c>
      <c r="G52" s="384">
        <f t="shared" si="85"/>
        <v>2</v>
      </c>
      <c r="H52" s="384">
        <f t="shared" si="85"/>
        <v>0</v>
      </c>
      <c r="I52" s="384">
        <f t="shared" si="0"/>
        <v>0</v>
      </c>
      <c r="J52" s="385">
        <f t="shared" si="86"/>
        <v>0</v>
      </c>
      <c r="K52" s="384">
        <f t="shared" si="87"/>
        <v>0</v>
      </c>
      <c r="L52" s="385">
        <f t="shared" si="1"/>
        <v>2</v>
      </c>
      <c r="M52" s="385">
        <f t="shared" si="88"/>
        <v>2</v>
      </c>
      <c r="N52" s="385">
        <f t="shared" si="89"/>
        <v>0</v>
      </c>
      <c r="O52" s="385">
        <f t="shared" si="2"/>
        <v>1</v>
      </c>
      <c r="P52" s="385">
        <f t="shared" si="94"/>
        <v>1</v>
      </c>
      <c r="Q52" s="385">
        <f t="shared" si="95"/>
        <v>0</v>
      </c>
      <c r="R52" s="385">
        <f t="shared" si="3"/>
        <v>0</v>
      </c>
      <c r="S52" s="385">
        <f t="shared" si="90"/>
        <v>0</v>
      </c>
      <c r="T52" s="386">
        <f t="shared" si="91"/>
        <v>0</v>
      </c>
      <c r="V52" s="760"/>
      <c r="W52" s="196" t="s">
        <v>121</v>
      </c>
      <c r="X52" s="357">
        <v>0</v>
      </c>
      <c r="Y52" s="357">
        <v>0</v>
      </c>
      <c r="Z52" s="357">
        <v>0</v>
      </c>
      <c r="AA52" s="357">
        <v>0</v>
      </c>
      <c r="AB52" s="357">
        <v>0</v>
      </c>
      <c r="AC52" s="369"/>
      <c r="AD52" s="356">
        <f t="shared" si="92"/>
        <v>0</v>
      </c>
      <c r="AF52" s="376">
        <f>SUM(X52:AB52)</f>
        <v>0</v>
      </c>
      <c r="AH52" s="760"/>
      <c r="AI52" s="196" t="s">
        <v>121</v>
      </c>
      <c r="AJ52" s="357">
        <v>2</v>
      </c>
      <c r="AK52" s="357">
        <v>0</v>
      </c>
      <c r="AL52" s="357">
        <v>1</v>
      </c>
      <c r="AM52" s="357">
        <v>0</v>
      </c>
      <c r="AN52" s="357">
        <v>0</v>
      </c>
      <c r="AO52" s="369"/>
      <c r="AP52" s="370">
        <f t="shared" si="93"/>
        <v>0</v>
      </c>
      <c r="AR52" s="376">
        <f>SUM(AJ52:AN52)</f>
        <v>3</v>
      </c>
    </row>
    <row r="53" spans="1:44" ht="12" customHeight="1" thickBot="1" x14ac:dyDescent="0.25">
      <c r="A53" s="732" t="s">
        <v>422</v>
      </c>
      <c r="B53" s="66" t="s">
        <v>55</v>
      </c>
      <c r="C53" s="382">
        <f t="shared" si="4"/>
        <v>12</v>
      </c>
      <c r="D53" s="367">
        <f>SUM(D54:D60)</f>
        <v>6</v>
      </c>
      <c r="E53" s="367">
        <f>SUM(E54:E60)</f>
        <v>6</v>
      </c>
      <c r="F53" s="367">
        <f t="shared" si="6"/>
        <v>8</v>
      </c>
      <c r="G53" s="367">
        <f t="shared" ref="G53:H53" si="96">SUM(G54:G60)</f>
        <v>4</v>
      </c>
      <c r="H53" s="367">
        <f t="shared" si="96"/>
        <v>4</v>
      </c>
      <c r="I53" s="367">
        <f t="shared" si="0"/>
        <v>5</v>
      </c>
      <c r="J53" s="354">
        <f>SUM(J54:J60)</f>
        <v>2</v>
      </c>
      <c r="K53" s="354">
        <f>SUM(K54:K60)</f>
        <v>3</v>
      </c>
      <c r="L53" s="354">
        <f>SUM(M53:N53)</f>
        <v>3</v>
      </c>
      <c r="M53" s="354">
        <f>SUM(M54:M60)</f>
        <v>2</v>
      </c>
      <c r="N53" s="354">
        <f>SUM(N54:N60)</f>
        <v>1</v>
      </c>
      <c r="O53" s="354">
        <f t="shared" si="2"/>
        <v>3</v>
      </c>
      <c r="P53" s="354">
        <f>SUM(P54:P60)</f>
        <v>2</v>
      </c>
      <c r="Q53" s="354">
        <f>SUM(Q54:Q60)</f>
        <v>1</v>
      </c>
      <c r="R53" s="354">
        <f t="shared" si="3"/>
        <v>1</v>
      </c>
      <c r="S53" s="354">
        <f>SUM(S54:S60)</f>
        <v>0</v>
      </c>
      <c r="T53" s="368">
        <f>SUM(T54:T60)</f>
        <v>1</v>
      </c>
      <c r="V53" s="759" t="s">
        <v>422</v>
      </c>
      <c r="W53" s="198" t="s">
        <v>53</v>
      </c>
      <c r="X53" s="196" t="s">
        <v>451</v>
      </c>
      <c r="Y53" s="196" t="s">
        <v>452</v>
      </c>
      <c r="Z53" s="196" t="s">
        <v>453</v>
      </c>
      <c r="AA53" s="196" t="s">
        <v>454</v>
      </c>
      <c r="AB53" s="196" t="s">
        <v>455</v>
      </c>
      <c r="AC53" s="369"/>
      <c r="AD53" s="199" t="s">
        <v>456</v>
      </c>
      <c r="AF53" s="365">
        <f t="shared" ref="AF53" si="97">SUM(AF54:AF60)</f>
        <v>6</v>
      </c>
      <c r="AH53" s="759" t="s">
        <v>422</v>
      </c>
      <c r="AI53" s="363" t="str">
        <f t="shared" ref="AI53" si="98">$AI$13</f>
        <v>漁船以外</v>
      </c>
      <c r="AJ53" s="196" t="s">
        <v>451</v>
      </c>
      <c r="AK53" s="196" t="s">
        <v>452</v>
      </c>
      <c r="AL53" s="196" t="s">
        <v>453</v>
      </c>
      <c r="AM53" s="196" t="s">
        <v>454</v>
      </c>
      <c r="AN53" s="196" t="s">
        <v>455</v>
      </c>
      <c r="AO53" s="369"/>
      <c r="AP53" s="201" t="s">
        <v>456</v>
      </c>
      <c r="AR53" s="365">
        <f t="shared" ref="AR53" si="99">SUM(AR54:AR60)</f>
        <v>6</v>
      </c>
    </row>
    <row r="54" spans="1:44" ht="12" customHeight="1" x14ac:dyDescent="0.2">
      <c r="A54" s="740"/>
      <c r="B54" s="66" t="s">
        <v>60</v>
      </c>
      <c r="C54" s="382">
        <f t="shared" si="4"/>
        <v>1</v>
      </c>
      <c r="D54" s="367">
        <f t="shared" ref="D54:D60" si="100">J54+M54+P54+S54</f>
        <v>1</v>
      </c>
      <c r="E54" s="367">
        <f t="shared" ref="E54:E60" si="101">H54+Q54+T54</f>
        <v>0</v>
      </c>
      <c r="F54" s="367">
        <f t="shared" si="6"/>
        <v>1</v>
      </c>
      <c r="G54" s="367">
        <f t="shared" ref="G54:H60" si="102">J54+M54</f>
        <v>1</v>
      </c>
      <c r="H54" s="367">
        <f t="shared" si="102"/>
        <v>0</v>
      </c>
      <c r="I54" s="367">
        <f t="shared" si="0"/>
        <v>1</v>
      </c>
      <c r="J54" s="354">
        <f>AP54</f>
        <v>1</v>
      </c>
      <c r="K54" s="367">
        <f>AD54</f>
        <v>0</v>
      </c>
      <c r="L54" s="354">
        <f t="shared" si="1"/>
        <v>0</v>
      </c>
      <c r="M54" s="354">
        <f>AJ54</f>
        <v>0</v>
      </c>
      <c r="N54" s="354">
        <f>X54</f>
        <v>0</v>
      </c>
      <c r="O54" s="354">
        <f t="shared" si="2"/>
        <v>0</v>
      </c>
      <c r="P54" s="354">
        <f>AL54</f>
        <v>0</v>
      </c>
      <c r="Q54" s="354">
        <f>Z54</f>
        <v>0</v>
      </c>
      <c r="R54" s="354">
        <f t="shared" si="3"/>
        <v>0</v>
      </c>
      <c r="S54" s="354">
        <f>AM54</f>
        <v>0</v>
      </c>
      <c r="T54" s="368">
        <f>AA54</f>
        <v>0</v>
      </c>
      <c r="V54" s="760"/>
      <c r="W54" s="196" t="s">
        <v>60</v>
      </c>
      <c r="X54" s="357">
        <v>0</v>
      </c>
      <c r="Y54" s="357">
        <v>0</v>
      </c>
      <c r="Z54" s="357">
        <v>0</v>
      </c>
      <c r="AA54" s="357">
        <v>0</v>
      </c>
      <c r="AB54" s="357">
        <v>0</v>
      </c>
      <c r="AC54" s="369"/>
      <c r="AD54" s="356">
        <f>Y54+AB54</f>
        <v>0</v>
      </c>
      <c r="AF54" s="757">
        <f>SUM(X54:AB55)</f>
        <v>3</v>
      </c>
      <c r="AH54" s="760"/>
      <c r="AI54" s="196" t="s">
        <v>60</v>
      </c>
      <c r="AJ54" s="357">
        <v>0</v>
      </c>
      <c r="AK54" s="357">
        <v>0</v>
      </c>
      <c r="AL54" s="357">
        <v>0</v>
      </c>
      <c r="AM54" s="357">
        <v>0</v>
      </c>
      <c r="AN54" s="357">
        <v>1</v>
      </c>
      <c r="AO54" s="369"/>
      <c r="AP54" s="370">
        <f>AK54+AN54</f>
        <v>1</v>
      </c>
      <c r="AR54" s="757">
        <f>SUM(AJ54:AN55)</f>
        <v>1</v>
      </c>
    </row>
    <row r="55" spans="1:44" ht="12" customHeight="1" x14ac:dyDescent="0.2">
      <c r="A55" s="740"/>
      <c r="B55" s="66" t="s">
        <v>207</v>
      </c>
      <c r="C55" s="382">
        <f t="shared" si="4"/>
        <v>3</v>
      </c>
      <c r="D55" s="367">
        <f t="shared" si="100"/>
        <v>0</v>
      </c>
      <c r="E55" s="367">
        <f t="shared" si="101"/>
        <v>3</v>
      </c>
      <c r="F55" s="367">
        <f t="shared" si="6"/>
        <v>1</v>
      </c>
      <c r="G55" s="367">
        <f t="shared" si="102"/>
        <v>0</v>
      </c>
      <c r="H55" s="367">
        <f t="shared" si="102"/>
        <v>1</v>
      </c>
      <c r="I55" s="367">
        <f t="shared" si="0"/>
        <v>1</v>
      </c>
      <c r="J55" s="354">
        <f t="shared" ref="J55:J60" si="103">AP55</f>
        <v>0</v>
      </c>
      <c r="K55" s="367">
        <f t="shared" ref="K55:K60" si="104">AD55</f>
        <v>1</v>
      </c>
      <c r="L55" s="354">
        <f t="shared" si="1"/>
        <v>0</v>
      </c>
      <c r="M55" s="354">
        <f t="shared" ref="M55:M60" si="105">AJ55</f>
        <v>0</v>
      </c>
      <c r="N55" s="354">
        <f t="shared" ref="N55:N60" si="106">X55</f>
        <v>0</v>
      </c>
      <c r="O55" s="354">
        <f t="shared" si="2"/>
        <v>1</v>
      </c>
      <c r="P55" s="354">
        <f>AL55</f>
        <v>0</v>
      </c>
      <c r="Q55" s="354">
        <f>Z55</f>
        <v>1</v>
      </c>
      <c r="R55" s="354">
        <f t="shared" si="3"/>
        <v>1</v>
      </c>
      <c r="S55" s="354">
        <f t="shared" ref="S55:S60" si="107">AM55</f>
        <v>0</v>
      </c>
      <c r="T55" s="368">
        <f t="shared" ref="T55:T60" si="108">AA55</f>
        <v>1</v>
      </c>
      <c r="V55" s="760"/>
      <c r="W55" s="196" t="s">
        <v>458</v>
      </c>
      <c r="X55" s="357">
        <v>0</v>
      </c>
      <c r="Y55" s="357">
        <v>1</v>
      </c>
      <c r="Z55" s="357">
        <v>1</v>
      </c>
      <c r="AA55" s="357">
        <v>1</v>
      </c>
      <c r="AB55" s="357">
        <v>0</v>
      </c>
      <c r="AC55" s="369"/>
      <c r="AD55" s="356">
        <f t="shared" ref="AD55:AD60" si="109">Y55+AB55</f>
        <v>1</v>
      </c>
      <c r="AF55" s="758"/>
      <c r="AH55" s="760"/>
      <c r="AI55" s="196" t="s">
        <v>458</v>
      </c>
      <c r="AJ55" s="357">
        <v>0</v>
      </c>
      <c r="AK55" s="357">
        <v>0</v>
      </c>
      <c r="AL55" s="357">
        <v>0</v>
      </c>
      <c r="AM55" s="357">
        <v>0</v>
      </c>
      <c r="AN55" s="357">
        <v>0</v>
      </c>
      <c r="AO55" s="369"/>
      <c r="AP55" s="370">
        <f t="shared" ref="AP55:AP60" si="110">AK55+AN55</f>
        <v>0</v>
      </c>
      <c r="AR55" s="758"/>
    </row>
    <row r="56" spans="1:44" ht="12" customHeight="1" x14ac:dyDescent="0.2">
      <c r="A56" s="740"/>
      <c r="B56" s="66" t="s">
        <v>206</v>
      </c>
      <c r="C56" s="382">
        <f t="shared" si="4"/>
        <v>2</v>
      </c>
      <c r="D56" s="367">
        <f t="shared" si="100"/>
        <v>0</v>
      </c>
      <c r="E56" s="367">
        <f t="shared" si="101"/>
        <v>2</v>
      </c>
      <c r="F56" s="367">
        <f t="shared" si="6"/>
        <v>2</v>
      </c>
      <c r="G56" s="367">
        <f t="shared" si="102"/>
        <v>0</v>
      </c>
      <c r="H56" s="367">
        <f t="shared" si="102"/>
        <v>2</v>
      </c>
      <c r="I56" s="367">
        <f t="shared" si="0"/>
        <v>1</v>
      </c>
      <c r="J56" s="354">
        <f t="shared" si="103"/>
        <v>0</v>
      </c>
      <c r="K56" s="367">
        <f t="shared" si="104"/>
        <v>1</v>
      </c>
      <c r="L56" s="354">
        <f t="shared" si="1"/>
        <v>1</v>
      </c>
      <c r="M56" s="354">
        <f t="shared" si="105"/>
        <v>0</v>
      </c>
      <c r="N56" s="354">
        <f t="shared" si="106"/>
        <v>1</v>
      </c>
      <c r="O56" s="354">
        <f t="shared" si="2"/>
        <v>0</v>
      </c>
      <c r="P56" s="354">
        <f t="shared" ref="P56:P60" si="111">AL56</f>
        <v>0</v>
      </c>
      <c r="Q56" s="354">
        <f t="shared" ref="Q56:Q60" si="112">Z56</f>
        <v>0</v>
      </c>
      <c r="R56" s="354">
        <f t="shared" si="3"/>
        <v>0</v>
      </c>
      <c r="S56" s="354">
        <f t="shared" si="107"/>
        <v>0</v>
      </c>
      <c r="T56" s="368">
        <f t="shared" si="108"/>
        <v>0</v>
      </c>
      <c r="V56" s="760"/>
      <c r="W56" s="196" t="s">
        <v>459</v>
      </c>
      <c r="X56" s="357">
        <v>1</v>
      </c>
      <c r="Y56" s="357">
        <v>1</v>
      </c>
      <c r="Z56" s="357">
        <v>0</v>
      </c>
      <c r="AA56" s="357">
        <v>0</v>
      </c>
      <c r="AB56" s="357">
        <v>0</v>
      </c>
      <c r="AC56" s="369"/>
      <c r="AD56" s="356">
        <f t="shared" si="109"/>
        <v>1</v>
      </c>
      <c r="AF56" s="371">
        <f>SUM(X56:AB56)</f>
        <v>2</v>
      </c>
      <c r="AH56" s="760"/>
      <c r="AI56" s="196" t="s">
        <v>459</v>
      </c>
      <c r="AJ56" s="357">
        <v>0</v>
      </c>
      <c r="AK56" s="357">
        <v>0</v>
      </c>
      <c r="AL56" s="357">
        <v>0</v>
      </c>
      <c r="AM56" s="357">
        <v>0</v>
      </c>
      <c r="AN56" s="357">
        <v>0</v>
      </c>
      <c r="AO56" s="369"/>
      <c r="AP56" s="370">
        <f t="shared" si="110"/>
        <v>0</v>
      </c>
      <c r="AR56" s="371">
        <f>SUM(AJ56:AN56)</f>
        <v>0</v>
      </c>
    </row>
    <row r="57" spans="1:44" ht="12" customHeight="1" x14ac:dyDescent="0.2">
      <c r="A57" s="740"/>
      <c r="B57" s="66" t="s">
        <v>205</v>
      </c>
      <c r="C57" s="382">
        <f t="shared" si="4"/>
        <v>2</v>
      </c>
      <c r="D57" s="367">
        <f t="shared" si="100"/>
        <v>1</v>
      </c>
      <c r="E57" s="367">
        <f t="shared" si="101"/>
        <v>1</v>
      </c>
      <c r="F57" s="367">
        <f t="shared" si="6"/>
        <v>2</v>
      </c>
      <c r="G57" s="367">
        <f t="shared" si="102"/>
        <v>1</v>
      </c>
      <c r="H57" s="367">
        <f t="shared" si="102"/>
        <v>1</v>
      </c>
      <c r="I57" s="367">
        <f t="shared" si="0"/>
        <v>2</v>
      </c>
      <c r="J57" s="354">
        <f t="shared" si="103"/>
        <v>1</v>
      </c>
      <c r="K57" s="367">
        <f t="shared" si="104"/>
        <v>1</v>
      </c>
      <c r="L57" s="354">
        <f t="shared" si="1"/>
        <v>0</v>
      </c>
      <c r="M57" s="354">
        <f t="shared" si="105"/>
        <v>0</v>
      </c>
      <c r="N57" s="354">
        <f t="shared" si="106"/>
        <v>0</v>
      </c>
      <c r="O57" s="354">
        <f t="shared" si="2"/>
        <v>0</v>
      </c>
      <c r="P57" s="354">
        <f t="shared" si="111"/>
        <v>0</v>
      </c>
      <c r="Q57" s="354">
        <f t="shared" si="112"/>
        <v>0</v>
      </c>
      <c r="R57" s="354">
        <f t="shared" si="3"/>
        <v>0</v>
      </c>
      <c r="S57" s="354">
        <f t="shared" si="107"/>
        <v>0</v>
      </c>
      <c r="T57" s="368">
        <f t="shared" si="108"/>
        <v>0</v>
      </c>
      <c r="V57" s="760"/>
      <c r="W57" s="196" t="s">
        <v>460</v>
      </c>
      <c r="X57" s="357">
        <v>0</v>
      </c>
      <c r="Y57" s="357">
        <v>1</v>
      </c>
      <c r="Z57" s="357">
        <v>0</v>
      </c>
      <c r="AA57" s="357">
        <v>0</v>
      </c>
      <c r="AB57" s="357">
        <v>0</v>
      </c>
      <c r="AC57" s="369"/>
      <c r="AD57" s="356">
        <f t="shared" si="109"/>
        <v>1</v>
      </c>
      <c r="AF57" s="371">
        <f>SUM(X57:AB57)</f>
        <v>1</v>
      </c>
      <c r="AH57" s="760"/>
      <c r="AI57" s="196" t="s">
        <v>460</v>
      </c>
      <c r="AJ57" s="357">
        <v>0</v>
      </c>
      <c r="AK57" s="357">
        <v>1</v>
      </c>
      <c r="AL57" s="357">
        <v>0</v>
      </c>
      <c r="AM57" s="357">
        <v>0</v>
      </c>
      <c r="AN57" s="357">
        <v>0</v>
      </c>
      <c r="AO57" s="369"/>
      <c r="AP57" s="370">
        <f t="shared" si="110"/>
        <v>1</v>
      </c>
      <c r="AR57" s="371">
        <f>SUM(AJ57:AN57)</f>
        <v>1</v>
      </c>
    </row>
    <row r="58" spans="1:44" ht="12" customHeight="1" x14ac:dyDescent="0.2">
      <c r="A58" s="740"/>
      <c r="B58" s="66" t="s">
        <v>188</v>
      </c>
      <c r="C58" s="382">
        <f t="shared" si="4"/>
        <v>0</v>
      </c>
      <c r="D58" s="367">
        <f t="shared" si="100"/>
        <v>0</v>
      </c>
      <c r="E58" s="367">
        <f t="shared" si="101"/>
        <v>0</v>
      </c>
      <c r="F58" s="367">
        <f t="shared" si="6"/>
        <v>0</v>
      </c>
      <c r="G58" s="367">
        <f t="shared" si="102"/>
        <v>0</v>
      </c>
      <c r="H58" s="367">
        <f t="shared" si="102"/>
        <v>0</v>
      </c>
      <c r="I58" s="367">
        <f t="shared" si="0"/>
        <v>0</v>
      </c>
      <c r="J58" s="354">
        <f t="shared" si="103"/>
        <v>0</v>
      </c>
      <c r="K58" s="367">
        <f t="shared" si="104"/>
        <v>0</v>
      </c>
      <c r="L58" s="354">
        <f t="shared" si="1"/>
        <v>0</v>
      </c>
      <c r="M58" s="354">
        <f t="shared" si="105"/>
        <v>0</v>
      </c>
      <c r="N58" s="354">
        <f t="shared" si="106"/>
        <v>0</v>
      </c>
      <c r="O58" s="354">
        <f t="shared" si="2"/>
        <v>0</v>
      </c>
      <c r="P58" s="354">
        <f t="shared" si="111"/>
        <v>0</v>
      </c>
      <c r="Q58" s="354">
        <f t="shared" si="112"/>
        <v>0</v>
      </c>
      <c r="R58" s="354">
        <f t="shared" si="3"/>
        <v>0</v>
      </c>
      <c r="S58" s="354">
        <f t="shared" si="107"/>
        <v>0</v>
      </c>
      <c r="T58" s="368">
        <f t="shared" si="108"/>
        <v>0</v>
      </c>
      <c r="V58" s="760"/>
      <c r="W58" s="196" t="s">
        <v>461</v>
      </c>
      <c r="X58" s="357">
        <v>0</v>
      </c>
      <c r="Y58" s="357">
        <v>0</v>
      </c>
      <c r="Z58" s="357">
        <v>0</v>
      </c>
      <c r="AA58" s="357">
        <v>0</v>
      </c>
      <c r="AB58" s="357">
        <v>0</v>
      </c>
      <c r="AC58" s="369"/>
      <c r="AD58" s="356">
        <f t="shared" si="109"/>
        <v>0</v>
      </c>
      <c r="AF58" s="371">
        <f>SUM(X58:AB58)</f>
        <v>0</v>
      </c>
      <c r="AH58" s="760"/>
      <c r="AI58" s="196" t="s">
        <v>461</v>
      </c>
      <c r="AJ58" s="357">
        <v>0</v>
      </c>
      <c r="AK58" s="357">
        <v>0</v>
      </c>
      <c r="AL58" s="357">
        <v>0</v>
      </c>
      <c r="AM58" s="357">
        <v>0</v>
      </c>
      <c r="AN58" s="357">
        <v>0</v>
      </c>
      <c r="AO58" s="369"/>
      <c r="AP58" s="370">
        <f t="shared" si="110"/>
        <v>0</v>
      </c>
      <c r="AR58" s="371">
        <f>SUM(AJ58:AN58)</f>
        <v>0</v>
      </c>
    </row>
    <row r="59" spans="1:44" ht="12" customHeight="1" x14ac:dyDescent="0.2">
      <c r="A59" s="740"/>
      <c r="B59" s="66" t="s">
        <v>204</v>
      </c>
      <c r="C59" s="382">
        <f t="shared" si="4"/>
        <v>0</v>
      </c>
      <c r="D59" s="367">
        <f t="shared" si="100"/>
        <v>0</v>
      </c>
      <c r="E59" s="367">
        <f t="shared" si="101"/>
        <v>0</v>
      </c>
      <c r="F59" s="367">
        <f t="shared" si="6"/>
        <v>0</v>
      </c>
      <c r="G59" s="367">
        <f t="shared" si="102"/>
        <v>0</v>
      </c>
      <c r="H59" s="367">
        <f t="shared" si="102"/>
        <v>0</v>
      </c>
      <c r="I59" s="367">
        <f t="shared" si="0"/>
        <v>0</v>
      </c>
      <c r="J59" s="354">
        <f t="shared" si="103"/>
        <v>0</v>
      </c>
      <c r="K59" s="367">
        <f t="shared" si="104"/>
        <v>0</v>
      </c>
      <c r="L59" s="354">
        <f t="shared" si="1"/>
        <v>0</v>
      </c>
      <c r="M59" s="354">
        <f t="shared" si="105"/>
        <v>0</v>
      </c>
      <c r="N59" s="354">
        <f t="shared" si="106"/>
        <v>0</v>
      </c>
      <c r="O59" s="354">
        <f t="shared" si="2"/>
        <v>0</v>
      </c>
      <c r="P59" s="354">
        <f t="shared" si="111"/>
        <v>0</v>
      </c>
      <c r="Q59" s="354">
        <f t="shared" si="112"/>
        <v>0</v>
      </c>
      <c r="R59" s="354">
        <f t="shared" si="3"/>
        <v>0</v>
      </c>
      <c r="S59" s="354">
        <f t="shared" si="107"/>
        <v>0</v>
      </c>
      <c r="T59" s="368">
        <f t="shared" si="108"/>
        <v>0</v>
      </c>
      <c r="V59" s="760"/>
      <c r="W59" s="196" t="s">
        <v>462</v>
      </c>
      <c r="X59" s="357">
        <v>0</v>
      </c>
      <c r="Y59" s="357">
        <v>0</v>
      </c>
      <c r="Z59" s="357">
        <v>0</v>
      </c>
      <c r="AA59" s="357">
        <v>0</v>
      </c>
      <c r="AB59" s="357">
        <v>0</v>
      </c>
      <c r="AC59" s="369"/>
      <c r="AD59" s="356">
        <f t="shared" si="109"/>
        <v>0</v>
      </c>
      <c r="AF59" s="371">
        <f>SUM(X59:AB59)</f>
        <v>0</v>
      </c>
      <c r="AH59" s="760"/>
      <c r="AI59" s="196" t="s">
        <v>462</v>
      </c>
      <c r="AJ59" s="357">
        <v>0</v>
      </c>
      <c r="AK59" s="357">
        <v>0</v>
      </c>
      <c r="AL59" s="357">
        <v>0</v>
      </c>
      <c r="AM59" s="357">
        <v>0</v>
      </c>
      <c r="AN59" s="357">
        <v>0</v>
      </c>
      <c r="AO59" s="369"/>
      <c r="AP59" s="370">
        <f t="shared" si="110"/>
        <v>0</v>
      </c>
      <c r="AR59" s="371">
        <f>SUM(AJ59:AN59)</f>
        <v>0</v>
      </c>
    </row>
    <row r="60" spans="1:44" ht="12" customHeight="1" thickBot="1" x14ac:dyDescent="0.25">
      <c r="A60" s="741"/>
      <c r="B60" s="68" t="s">
        <v>121</v>
      </c>
      <c r="C60" s="387">
        <f t="shared" si="4"/>
        <v>4</v>
      </c>
      <c r="D60" s="374">
        <f t="shared" si="100"/>
        <v>4</v>
      </c>
      <c r="E60" s="374">
        <f t="shared" si="101"/>
        <v>0</v>
      </c>
      <c r="F60" s="374">
        <f t="shared" si="6"/>
        <v>2</v>
      </c>
      <c r="G60" s="374">
        <f t="shared" si="102"/>
        <v>2</v>
      </c>
      <c r="H60" s="374">
        <f t="shared" si="102"/>
        <v>0</v>
      </c>
      <c r="I60" s="374">
        <f t="shared" si="0"/>
        <v>0</v>
      </c>
      <c r="J60" s="373">
        <f t="shared" si="103"/>
        <v>0</v>
      </c>
      <c r="K60" s="374">
        <f t="shared" si="104"/>
        <v>0</v>
      </c>
      <c r="L60" s="373">
        <f t="shared" si="1"/>
        <v>2</v>
      </c>
      <c r="M60" s="373">
        <f t="shared" si="105"/>
        <v>2</v>
      </c>
      <c r="N60" s="373">
        <f t="shared" si="106"/>
        <v>0</v>
      </c>
      <c r="O60" s="373">
        <f t="shared" si="2"/>
        <v>2</v>
      </c>
      <c r="P60" s="373">
        <f t="shared" si="111"/>
        <v>2</v>
      </c>
      <c r="Q60" s="373">
        <f t="shared" si="112"/>
        <v>0</v>
      </c>
      <c r="R60" s="373">
        <f t="shared" si="3"/>
        <v>0</v>
      </c>
      <c r="S60" s="373">
        <f t="shared" si="107"/>
        <v>0</v>
      </c>
      <c r="T60" s="375">
        <f t="shared" si="108"/>
        <v>0</v>
      </c>
      <c r="V60" s="760"/>
      <c r="W60" s="196" t="s">
        <v>121</v>
      </c>
      <c r="X60" s="357">
        <v>0</v>
      </c>
      <c r="Y60" s="357">
        <v>0</v>
      </c>
      <c r="Z60" s="357">
        <v>0</v>
      </c>
      <c r="AA60" s="357">
        <v>0</v>
      </c>
      <c r="AB60" s="357">
        <v>0</v>
      </c>
      <c r="AC60" s="369"/>
      <c r="AD60" s="356">
        <f t="shared" si="109"/>
        <v>0</v>
      </c>
      <c r="AF60" s="376">
        <f>SUM(X60:AB60)</f>
        <v>0</v>
      </c>
      <c r="AH60" s="760"/>
      <c r="AI60" s="196" t="s">
        <v>121</v>
      </c>
      <c r="AJ60" s="357">
        <v>2</v>
      </c>
      <c r="AK60" s="357">
        <v>0</v>
      </c>
      <c r="AL60" s="357">
        <v>2</v>
      </c>
      <c r="AM60" s="357">
        <v>0</v>
      </c>
      <c r="AN60" s="357">
        <v>0</v>
      </c>
      <c r="AO60" s="369"/>
      <c r="AP60" s="370">
        <f t="shared" si="110"/>
        <v>0</v>
      </c>
      <c r="AR60" s="376">
        <f>SUM(AJ60:AN60)</f>
        <v>4</v>
      </c>
    </row>
    <row r="61" spans="1:44" ht="12" customHeight="1" thickBot="1" x14ac:dyDescent="0.25">
      <c r="A61" s="732" t="s">
        <v>423</v>
      </c>
      <c r="B61" s="66" t="s">
        <v>55</v>
      </c>
      <c r="C61" s="382">
        <f t="shared" si="4"/>
        <v>5</v>
      </c>
      <c r="D61" s="367">
        <f>SUM(D62:D68)</f>
        <v>0</v>
      </c>
      <c r="E61" s="367">
        <f>SUM(E62:E68)</f>
        <v>5</v>
      </c>
      <c r="F61" s="367">
        <f t="shared" si="6"/>
        <v>2</v>
      </c>
      <c r="G61" s="367">
        <f t="shared" ref="G61:H61" si="113">SUM(G62:G68)</f>
        <v>0</v>
      </c>
      <c r="H61" s="367">
        <f t="shared" si="113"/>
        <v>2</v>
      </c>
      <c r="I61" s="367">
        <f t="shared" si="0"/>
        <v>1</v>
      </c>
      <c r="J61" s="354">
        <f>SUM(J62:J68)</f>
        <v>0</v>
      </c>
      <c r="K61" s="354">
        <f>SUM(K62:K68)</f>
        <v>1</v>
      </c>
      <c r="L61" s="354">
        <f>SUM(M61:N61)</f>
        <v>1</v>
      </c>
      <c r="M61" s="354">
        <f>SUM(M62:M68)</f>
        <v>0</v>
      </c>
      <c r="N61" s="354">
        <f>SUM(N62:N68)</f>
        <v>1</v>
      </c>
      <c r="O61" s="354">
        <f t="shared" si="2"/>
        <v>1</v>
      </c>
      <c r="P61" s="354">
        <f>SUM(P62:P68)</f>
        <v>0</v>
      </c>
      <c r="Q61" s="354">
        <f>SUM(Q62:Q68)</f>
        <v>1</v>
      </c>
      <c r="R61" s="354">
        <f t="shared" si="3"/>
        <v>2</v>
      </c>
      <c r="S61" s="354">
        <f>SUM(S62:S68)</f>
        <v>0</v>
      </c>
      <c r="T61" s="368">
        <f>SUM(T62:T68)</f>
        <v>2</v>
      </c>
      <c r="V61" s="759" t="s">
        <v>423</v>
      </c>
      <c r="W61" s="198" t="s">
        <v>53</v>
      </c>
      <c r="X61" s="196" t="s">
        <v>451</v>
      </c>
      <c r="Y61" s="196" t="s">
        <v>452</v>
      </c>
      <c r="Z61" s="196" t="s">
        <v>453</v>
      </c>
      <c r="AA61" s="196" t="s">
        <v>454</v>
      </c>
      <c r="AB61" s="196" t="s">
        <v>455</v>
      </c>
      <c r="AC61" s="369"/>
      <c r="AD61" s="199" t="s">
        <v>456</v>
      </c>
      <c r="AF61" s="365">
        <f t="shared" ref="AF61" si="114">SUM(AF62:AF68)</f>
        <v>5</v>
      </c>
      <c r="AH61" s="759" t="s">
        <v>423</v>
      </c>
      <c r="AI61" s="363" t="str">
        <f t="shared" ref="AI61" si="115">$AI$13</f>
        <v>漁船以外</v>
      </c>
      <c r="AJ61" s="196" t="s">
        <v>451</v>
      </c>
      <c r="AK61" s="196" t="s">
        <v>452</v>
      </c>
      <c r="AL61" s="196" t="s">
        <v>453</v>
      </c>
      <c r="AM61" s="196" t="s">
        <v>454</v>
      </c>
      <c r="AN61" s="196" t="s">
        <v>455</v>
      </c>
      <c r="AO61" s="369"/>
      <c r="AP61" s="201" t="s">
        <v>456</v>
      </c>
      <c r="AR61" s="365">
        <f t="shared" ref="AR61" si="116">SUM(AR62:AR68)</f>
        <v>0</v>
      </c>
    </row>
    <row r="62" spans="1:44" ht="12" customHeight="1" x14ac:dyDescent="0.2">
      <c r="A62" s="740"/>
      <c r="B62" s="66" t="s">
        <v>60</v>
      </c>
      <c r="C62" s="382">
        <f t="shared" si="4"/>
        <v>0</v>
      </c>
      <c r="D62" s="367">
        <f t="shared" ref="D62:D68" si="117">J62+M62+P62+S62</f>
        <v>0</v>
      </c>
      <c r="E62" s="367">
        <f t="shared" ref="E62:E68" si="118">H62+Q62+T62</f>
        <v>0</v>
      </c>
      <c r="F62" s="367">
        <f t="shared" si="6"/>
        <v>0</v>
      </c>
      <c r="G62" s="367">
        <f t="shared" ref="G62:H68" si="119">J62+M62</f>
        <v>0</v>
      </c>
      <c r="H62" s="367">
        <f t="shared" si="119"/>
        <v>0</v>
      </c>
      <c r="I62" s="367">
        <f t="shared" si="0"/>
        <v>0</v>
      </c>
      <c r="J62" s="354">
        <f>AP62</f>
        <v>0</v>
      </c>
      <c r="K62" s="367">
        <f>AD62</f>
        <v>0</v>
      </c>
      <c r="L62" s="354">
        <f t="shared" si="1"/>
        <v>0</v>
      </c>
      <c r="M62" s="354">
        <f>AJ62</f>
        <v>0</v>
      </c>
      <c r="N62" s="354">
        <f>X62</f>
        <v>0</v>
      </c>
      <c r="O62" s="354">
        <f t="shared" si="2"/>
        <v>0</v>
      </c>
      <c r="P62" s="354">
        <f>AL62</f>
        <v>0</v>
      </c>
      <c r="Q62" s="354">
        <f>Z62</f>
        <v>0</v>
      </c>
      <c r="R62" s="354">
        <f t="shared" si="3"/>
        <v>0</v>
      </c>
      <c r="S62" s="354">
        <f>AM62</f>
        <v>0</v>
      </c>
      <c r="T62" s="368">
        <f>AA62</f>
        <v>0</v>
      </c>
      <c r="V62" s="760"/>
      <c r="W62" s="196" t="s">
        <v>60</v>
      </c>
      <c r="X62" s="357">
        <v>0</v>
      </c>
      <c r="Y62" s="357">
        <v>0</v>
      </c>
      <c r="Z62" s="357">
        <v>0</v>
      </c>
      <c r="AA62" s="357">
        <v>0</v>
      </c>
      <c r="AB62" s="357">
        <v>0</v>
      </c>
      <c r="AC62" s="369"/>
      <c r="AD62" s="356">
        <f>Y62+AB62</f>
        <v>0</v>
      </c>
      <c r="AF62" s="757">
        <f>SUM(X62:AB63)</f>
        <v>2</v>
      </c>
      <c r="AH62" s="760"/>
      <c r="AI62" s="196" t="s">
        <v>60</v>
      </c>
      <c r="AJ62" s="357">
        <v>0</v>
      </c>
      <c r="AK62" s="357">
        <v>0</v>
      </c>
      <c r="AL62" s="357">
        <v>0</v>
      </c>
      <c r="AM62" s="357">
        <v>0</v>
      </c>
      <c r="AN62" s="357">
        <v>0</v>
      </c>
      <c r="AO62" s="369"/>
      <c r="AP62" s="370">
        <f>AK62+AN62</f>
        <v>0</v>
      </c>
      <c r="AR62" s="757">
        <f>SUM(AJ62:AN63)</f>
        <v>0</v>
      </c>
    </row>
    <row r="63" spans="1:44" ht="12" customHeight="1" x14ac:dyDescent="0.2">
      <c r="A63" s="740"/>
      <c r="B63" s="66" t="s">
        <v>207</v>
      </c>
      <c r="C63" s="382">
        <f t="shared" si="4"/>
        <v>2</v>
      </c>
      <c r="D63" s="367">
        <f t="shared" si="117"/>
        <v>0</v>
      </c>
      <c r="E63" s="367">
        <f t="shared" si="118"/>
        <v>2</v>
      </c>
      <c r="F63" s="367">
        <f t="shared" si="6"/>
        <v>0</v>
      </c>
      <c r="G63" s="367">
        <f t="shared" si="119"/>
        <v>0</v>
      </c>
      <c r="H63" s="367">
        <f t="shared" si="119"/>
        <v>0</v>
      </c>
      <c r="I63" s="367">
        <f>SUM(J63:K63)</f>
        <v>0</v>
      </c>
      <c r="J63" s="354">
        <f t="shared" ref="J63:J68" si="120">AP63</f>
        <v>0</v>
      </c>
      <c r="K63" s="367">
        <f t="shared" ref="K63:K68" si="121">AD63</f>
        <v>0</v>
      </c>
      <c r="L63" s="354">
        <f t="shared" si="1"/>
        <v>0</v>
      </c>
      <c r="M63" s="354">
        <f t="shared" ref="M63:M68" si="122">AJ63</f>
        <v>0</v>
      </c>
      <c r="N63" s="354">
        <f t="shared" ref="N63:N68" si="123">X63</f>
        <v>0</v>
      </c>
      <c r="O63" s="354">
        <f t="shared" si="2"/>
        <v>1</v>
      </c>
      <c r="P63" s="354">
        <f>AL63</f>
        <v>0</v>
      </c>
      <c r="Q63" s="354">
        <f>Z63</f>
        <v>1</v>
      </c>
      <c r="R63" s="354">
        <f t="shared" si="3"/>
        <v>1</v>
      </c>
      <c r="S63" s="354">
        <f t="shared" ref="S63:S68" si="124">AM63</f>
        <v>0</v>
      </c>
      <c r="T63" s="368">
        <f t="shared" ref="T63:T68" si="125">AA63</f>
        <v>1</v>
      </c>
      <c r="V63" s="760"/>
      <c r="W63" s="196" t="s">
        <v>458</v>
      </c>
      <c r="X63" s="357">
        <v>0</v>
      </c>
      <c r="Y63" s="357">
        <v>0</v>
      </c>
      <c r="Z63" s="357">
        <v>1</v>
      </c>
      <c r="AA63" s="357">
        <v>1</v>
      </c>
      <c r="AB63" s="357">
        <v>0</v>
      </c>
      <c r="AC63" s="369"/>
      <c r="AD63" s="356">
        <f t="shared" ref="AD63:AD68" si="126">Y63+AB63</f>
        <v>0</v>
      </c>
      <c r="AF63" s="758"/>
      <c r="AH63" s="760"/>
      <c r="AI63" s="196" t="s">
        <v>458</v>
      </c>
      <c r="AJ63" s="357">
        <v>0</v>
      </c>
      <c r="AK63" s="357">
        <v>0</v>
      </c>
      <c r="AL63" s="357">
        <v>0</v>
      </c>
      <c r="AM63" s="357">
        <v>0</v>
      </c>
      <c r="AN63" s="357">
        <v>0</v>
      </c>
      <c r="AO63" s="369"/>
      <c r="AP63" s="370">
        <f t="shared" ref="AP63:AP68" si="127">AK63+AN63</f>
        <v>0</v>
      </c>
      <c r="AR63" s="758"/>
    </row>
    <row r="64" spans="1:44" ht="12" customHeight="1" x14ac:dyDescent="0.2">
      <c r="A64" s="740"/>
      <c r="B64" s="66" t="s">
        <v>206</v>
      </c>
      <c r="C64" s="382">
        <f t="shared" si="4"/>
        <v>3</v>
      </c>
      <c r="D64" s="367">
        <f t="shared" si="117"/>
        <v>0</v>
      </c>
      <c r="E64" s="367">
        <f t="shared" si="118"/>
        <v>3</v>
      </c>
      <c r="F64" s="367">
        <f t="shared" si="6"/>
        <v>2</v>
      </c>
      <c r="G64" s="367">
        <f t="shared" si="119"/>
        <v>0</v>
      </c>
      <c r="H64" s="367">
        <f t="shared" si="119"/>
        <v>2</v>
      </c>
      <c r="I64" s="367">
        <f t="shared" si="0"/>
        <v>1</v>
      </c>
      <c r="J64" s="354">
        <f t="shared" si="120"/>
        <v>0</v>
      </c>
      <c r="K64" s="367">
        <f t="shared" si="121"/>
        <v>1</v>
      </c>
      <c r="L64" s="354">
        <f t="shared" si="1"/>
        <v>1</v>
      </c>
      <c r="M64" s="354">
        <f t="shared" si="122"/>
        <v>0</v>
      </c>
      <c r="N64" s="354">
        <f t="shared" si="123"/>
        <v>1</v>
      </c>
      <c r="O64" s="354">
        <f t="shared" si="2"/>
        <v>0</v>
      </c>
      <c r="P64" s="354">
        <f t="shared" ref="P64:P68" si="128">AL64</f>
        <v>0</v>
      </c>
      <c r="Q64" s="354">
        <f t="shared" ref="Q64:Q68" si="129">Z64</f>
        <v>0</v>
      </c>
      <c r="R64" s="354">
        <f t="shared" si="3"/>
        <v>1</v>
      </c>
      <c r="S64" s="354">
        <f t="shared" si="124"/>
        <v>0</v>
      </c>
      <c r="T64" s="368">
        <f t="shared" si="125"/>
        <v>1</v>
      </c>
      <c r="V64" s="760"/>
      <c r="W64" s="196" t="s">
        <v>459</v>
      </c>
      <c r="X64" s="357">
        <v>1</v>
      </c>
      <c r="Y64" s="357">
        <v>1</v>
      </c>
      <c r="Z64" s="357">
        <v>0</v>
      </c>
      <c r="AA64" s="357">
        <v>1</v>
      </c>
      <c r="AB64" s="357">
        <v>0</v>
      </c>
      <c r="AC64" s="369"/>
      <c r="AD64" s="356">
        <f t="shared" si="126"/>
        <v>1</v>
      </c>
      <c r="AF64" s="371">
        <f>SUM(X64:AB64)</f>
        <v>3</v>
      </c>
      <c r="AH64" s="760"/>
      <c r="AI64" s="196" t="s">
        <v>459</v>
      </c>
      <c r="AJ64" s="357">
        <v>0</v>
      </c>
      <c r="AK64" s="357">
        <v>0</v>
      </c>
      <c r="AL64" s="357">
        <v>0</v>
      </c>
      <c r="AM64" s="357">
        <v>0</v>
      </c>
      <c r="AN64" s="357">
        <v>0</v>
      </c>
      <c r="AO64" s="369"/>
      <c r="AP64" s="370">
        <f t="shared" si="127"/>
        <v>0</v>
      </c>
      <c r="AR64" s="371">
        <f>SUM(AJ64:AN64)</f>
        <v>0</v>
      </c>
    </row>
    <row r="65" spans="1:44" ht="12" customHeight="1" x14ac:dyDescent="0.2">
      <c r="A65" s="740"/>
      <c r="B65" s="66" t="s">
        <v>205</v>
      </c>
      <c r="C65" s="382">
        <f t="shared" si="4"/>
        <v>0</v>
      </c>
      <c r="D65" s="367">
        <f t="shared" si="117"/>
        <v>0</v>
      </c>
      <c r="E65" s="367">
        <f t="shared" si="118"/>
        <v>0</v>
      </c>
      <c r="F65" s="367">
        <f t="shared" si="6"/>
        <v>0</v>
      </c>
      <c r="G65" s="367">
        <f t="shared" si="119"/>
        <v>0</v>
      </c>
      <c r="H65" s="367">
        <f t="shared" si="119"/>
        <v>0</v>
      </c>
      <c r="I65" s="367">
        <f t="shared" si="0"/>
        <v>0</v>
      </c>
      <c r="J65" s="354">
        <f t="shared" si="120"/>
        <v>0</v>
      </c>
      <c r="K65" s="367">
        <f t="shared" si="121"/>
        <v>0</v>
      </c>
      <c r="L65" s="354">
        <f t="shared" si="1"/>
        <v>0</v>
      </c>
      <c r="M65" s="354">
        <f t="shared" si="122"/>
        <v>0</v>
      </c>
      <c r="N65" s="354">
        <f t="shared" si="123"/>
        <v>0</v>
      </c>
      <c r="O65" s="354">
        <f t="shared" si="2"/>
        <v>0</v>
      </c>
      <c r="P65" s="354">
        <f t="shared" si="128"/>
        <v>0</v>
      </c>
      <c r="Q65" s="354">
        <f t="shared" si="129"/>
        <v>0</v>
      </c>
      <c r="R65" s="354">
        <f t="shared" si="3"/>
        <v>0</v>
      </c>
      <c r="S65" s="354">
        <f t="shared" si="124"/>
        <v>0</v>
      </c>
      <c r="T65" s="368">
        <f t="shared" si="125"/>
        <v>0</v>
      </c>
      <c r="V65" s="760"/>
      <c r="W65" s="196" t="s">
        <v>460</v>
      </c>
      <c r="X65" s="357">
        <v>0</v>
      </c>
      <c r="Y65" s="357">
        <v>0</v>
      </c>
      <c r="Z65" s="357">
        <v>0</v>
      </c>
      <c r="AA65" s="357">
        <v>0</v>
      </c>
      <c r="AB65" s="357">
        <v>0</v>
      </c>
      <c r="AC65" s="369"/>
      <c r="AD65" s="356">
        <f t="shared" si="126"/>
        <v>0</v>
      </c>
      <c r="AF65" s="371">
        <f>SUM(X65:AB65)</f>
        <v>0</v>
      </c>
      <c r="AH65" s="760"/>
      <c r="AI65" s="196" t="s">
        <v>460</v>
      </c>
      <c r="AJ65" s="357">
        <v>0</v>
      </c>
      <c r="AK65" s="357">
        <v>0</v>
      </c>
      <c r="AL65" s="357">
        <v>0</v>
      </c>
      <c r="AM65" s="357">
        <v>0</v>
      </c>
      <c r="AN65" s="357">
        <v>0</v>
      </c>
      <c r="AO65" s="369"/>
      <c r="AP65" s="370">
        <f t="shared" si="127"/>
        <v>0</v>
      </c>
      <c r="AR65" s="371">
        <f>SUM(AJ65:AN65)</f>
        <v>0</v>
      </c>
    </row>
    <row r="66" spans="1:44" ht="12" customHeight="1" x14ac:dyDescent="0.2">
      <c r="A66" s="740"/>
      <c r="B66" s="66" t="s">
        <v>188</v>
      </c>
      <c r="C66" s="382">
        <f t="shared" si="4"/>
        <v>0</v>
      </c>
      <c r="D66" s="367">
        <f t="shared" si="117"/>
        <v>0</v>
      </c>
      <c r="E66" s="367">
        <f t="shared" si="118"/>
        <v>0</v>
      </c>
      <c r="F66" s="367">
        <f t="shared" si="6"/>
        <v>0</v>
      </c>
      <c r="G66" s="367">
        <f t="shared" si="119"/>
        <v>0</v>
      </c>
      <c r="H66" s="367">
        <f t="shared" si="119"/>
        <v>0</v>
      </c>
      <c r="I66" s="367">
        <f t="shared" si="0"/>
        <v>0</v>
      </c>
      <c r="J66" s="354">
        <f t="shared" si="120"/>
        <v>0</v>
      </c>
      <c r="K66" s="367">
        <f t="shared" si="121"/>
        <v>0</v>
      </c>
      <c r="L66" s="354">
        <f t="shared" si="1"/>
        <v>0</v>
      </c>
      <c r="M66" s="354">
        <f t="shared" si="122"/>
        <v>0</v>
      </c>
      <c r="N66" s="354">
        <f t="shared" si="123"/>
        <v>0</v>
      </c>
      <c r="O66" s="354">
        <f t="shared" si="2"/>
        <v>0</v>
      </c>
      <c r="P66" s="354">
        <f t="shared" si="128"/>
        <v>0</v>
      </c>
      <c r="Q66" s="354">
        <f t="shared" si="129"/>
        <v>0</v>
      </c>
      <c r="R66" s="354">
        <f t="shared" si="3"/>
        <v>0</v>
      </c>
      <c r="S66" s="354">
        <f t="shared" si="124"/>
        <v>0</v>
      </c>
      <c r="T66" s="368">
        <f t="shared" si="125"/>
        <v>0</v>
      </c>
      <c r="V66" s="760"/>
      <c r="W66" s="196" t="s">
        <v>461</v>
      </c>
      <c r="X66" s="357">
        <v>0</v>
      </c>
      <c r="Y66" s="357">
        <v>0</v>
      </c>
      <c r="Z66" s="357">
        <v>0</v>
      </c>
      <c r="AA66" s="357">
        <v>0</v>
      </c>
      <c r="AB66" s="357">
        <v>0</v>
      </c>
      <c r="AC66" s="369"/>
      <c r="AD66" s="356">
        <f t="shared" si="126"/>
        <v>0</v>
      </c>
      <c r="AF66" s="371">
        <f>SUM(X66:AB66)</f>
        <v>0</v>
      </c>
      <c r="AH66" s="760"/>
      <c r="AI66" s="196" t="s">
        <v>461</v>
      </c>
      <c r="AJ66" s="357">
        <v>0</v>
      </c>
      <c r="AK66" s="357">
        <v>0</v>
      </c>
      <c r="AL66" s="357">
        <v>0</v>
      </c>
      <c r="AM66" s="357">
        <v>0</v>
      </c>
      <c r="AN66" s="357">
        <v>0</v>
      </c>
      <c r="AO66" s="369"/>
      <c r="AP66" s="370">
        <f t="shared" si="127"/>
        <v>0</v>
      </c>
      <c r="AR66" s="371">
        <f>SUM(AJ66:AN66)</f>
        <v>0</v>
      </c>
    </row>
    <row r="67" spans="1:44" ht="12" customHeight="1" x14ac:dyDescent="0.2">
      <c r="A67" s="740"/>
      <c r="B67" s="66" t="s">
        <v>204</v>
      </c>
      <c r="C67" s="382">
        <f t="shared" si="4"/>
        <v>0</v>
      </c>
      <c r="D67" s="367">
        <f t="shared" si="117"/>
        <v>0</v>
      </c>
      <c r="E67" s="367">
        <f t="shared" si="118"/>
        <v>0</v>
      </c>
      <c r="F67" s="367">
        <f t="shared" si="6"/>
        <v>0</v>
      </c>
      <c r="G67" s="367">
        <f t="shared" si="119"/>
        <v>0</v>
      </c>
      <c r="H67" s="367">
        <f t="shared" si="119"/>
        <v>0</v>
      </c>
      <c r="I67" s="367">
        <f t="shared" si="0"/>
        <v>0</v>
      </c>
      <c r="J67" s="354">
        <f t="shared" si="120"/>
        <v>0</v>
      </c>
      <c r="K67" s="367">
        <f t="shared" si="121"/>
        <v>0</v>
      </c>
      <c r="L67" s="354">
        <f t="shared" si="1"/>
        <v>0</v>
      </c>
      <c r="M67" s="354">
        <f t="shared" si="122"/>
        <v>0</v>
      </c>
      <c r="N67" s="354">
        <f t="shared" si="123"/>
        <v>0</v>
      </c>
      <c r="O67" s="354">
        <f t="shared" si="2"/>
        <v>0</v>
      </c>
      <c r="P67" s="354">
        <f t="shared" si="128"/>
        <v>0</v>
      </c>
      <c r="Q67" s="354">
        <f t="shared" si="129"/>
        <v>0</v>
      </c>
      <c r="R67" s="354">
        <f t="shared" si="3"/>
        <v>0</v>
      </c>
      <c r="S67" s="354">
        <f t="shared" si="124"/>
        <v>0</v>
      </c>
      <c r="T67" s="368">
        <f t="shared" si="125"/>
        <v>0</v>
      </c>
      <c r="V67" s="760"/>
      <c r="W67" s="196" t="s">
        <v>462</v>
      </c>
      <c r="X67" s="357">
        <v>0</v>
      </c>
      <c r="Y67" s="357">
        <v>0</v>
      </c>
      <c r="Z67" s="357">
        <v>0</v>
      </c>
      <c r="AA67" s="357">
        <v>0</v>
      </c>
      <c r="AB67" s="357">
        <v>0</v>
      </c>
      <c r="AC67" s="369"/>
      <c r="AD67" s="356">
        <f t="shared" si="126"/>
        <v>0</v>
      </c>
      <c r="AF67" s="371">
        <f>SUM(X67:AB67)</f>
        <v>0</v>
      </c>
      <c r="AH67" s="760"/>
      <c r="AI67" s="196" t="s">
        <v>462</v>
      </c>
      <c r="AJ67" s="357">
        <v>0</v>
      </c>
      <c r="AK67" s="357">
        <v>0</v>
      </c>
      <c r="AL67" s="357">
        <v>0</v>
      </c>
      <c r="AM67" s="357">
        <v>0</v>
      </c>
      <c r="AN67" s="357">
        <v>0</v>
      </c>
      <c r="AO67" s="369"/>
      <c r="AP67" s="370">
        <f t="shared" si="127"/>
        <v>0</v>
      </c>
      <c r="AR67" s="371">
        <f>SUM(AJ67:AN67)</f>
        <v>0</v>
      </c>
    </row>
    <row r="68" spans="1:44" ht="12" customHeight="1" thickBot="1" x14ac:dyDescent="0.25">
      <c r="A68" s="741"/>
      <c r="B68" s="68" t="s">
        <v>121</v>
      </c>
      <c r="C68" s="387">
        <f t="shared" si="4"/>
        <v>0</v>
      </c>
      <c r="D68" s="374">
        <f t="shared" si="117"/>
        <v>0</v>
      </c>
      <c r="E68" s="374">
        <f t="shared" si="118"/>
        <v>0</v>
      </c>
      <c r="F68" s="374">
        <f t="shared" si="6"/>
        <v>0</v>
      </c>
      <c r="G68" s="374">
        <f t="shared" si="119"/>
        <v>0</v>
      </c>
      <c r="H68" s="374">
        <f t="shared" si="119"/>
        <v>0</v>
      </c>
      <c r="I68" s="374">
        <f t="shared" si="0"/>
        <v>0</v>
      </c>
      <c r="J68" s="373">
        <f t="shared" si="120"/>
        <v>0</v>
      </c>
      <c r="K68" s="374">
        <f t="shared" si="121"/>
        <v>0</v>
      </c>
      <c r="L68" s="373">
        <f t="shared" si="1"/>
        <v>0</v>
      </c>
      <c r="M68" s="373">
        <f t="shared" si="122"/>
        <v>0</v>
      </c>
      <c r="N68" s="373">
        <f t="shared" si="123"/>
        <v>0</v>
      </c>
      <c r="O68" s="373">
        <f t="shared" si="2"/>
        <v>0</v>
      </c>
      <c r="P68" s="373">
        <f t="shared" si="128"/>
        <v>0</v>
      </c>
      <c r="Q68" s="373">
        <f t="shared" si="129"/>
        <v>0</v>
      </c>
      <c r="R68" s="373">
        <f t="shared" si="3"/>
        <v>0</v>
      </c>
      <c r="S68" s="373">
        <f t="shared" si="124"/>
        <v>0</v>
      </c>
      <c r="T68" s="375">
        <f t="shared" si="125"/>
        <v>0</v>
      </c>
      <c r="V68" s="760"/>
      <c r="W68" s="196" t="s">
        <v>121</v>
      </c>
      <c r="X68" s="357">
        <v>0</v>
      </c>
      <c r="Y68" s="357">
        <v>0</v>
      </c>
      <c r="Z68" s="357">
        <v>0</v>
      </c>
      <c r="AA68" s="357">
        <v>0</v>
      </c>
      <c r="AB68" s="357">
        <v>0</v>
      </c>
      <c r="AC68" s="369"/>
      <c r="AD68" s="356">
        <f t="shared" si="126"/>
        <v>0</v>
      </c>
      <c r="AF68" s="376">
        <f>SUM(X68:AB68)</f>
        <v>0</v>
      </c>
      <c r="AH68" s="760"/>
      <c r="AI68" s="196" t="s">
        <v>121</v>
      </c>
      <c r="AJ68" s="357">
        <v>0</v>
      </c>
      <c r="AK68" s="357">
        <v>0</v>
      </c>
      <c r="AL68" s="357">
        <v>0</v>
      </c>
      <c r="AM68" s="357">
        <v>0</v>
      </c>
      <c r="AN68" s="357">
        <v>0</v>
      </c>
      <c r="AO68" s="369"/>
      <c r="AP68" s="370">
        <f t="shared" si="127"/>
        <v>0</v>
      </c>
      <c r="AR68" s="376">
        <f>SUM(AJ68:AN68)</f>
        <v>0</v>
      </c>
    </row>
    <row r="69" spans="1:44" ht="12" customHeight="1" thickBot="1" x14ac:dyDescent="0.25">
      <c r="A69" s="732" t="s">
        <v>424</v>
      </c>
      <c r="B69" s="66" t="s">
        <v>55</v>
      </c>
      <c r="C69" s="382">
        <f t="shared" si="4"/>
        <v>2</v>
      </c>
      <c r="D69" s="367">
        <f>SUM(D70:D76)</f>
        <v>0</v>
      </c>
      <c r="E69" s="367">
        <f>SUM(E70:E76)</f>
        <v>2</v>
      </c>
      <c r="F69" s="367">
        <f t="shared" ref="F69:F92" si="130">SUM(G69:H69)</f>
        <v>1</v>
      </c>
      <c r="G69" s="367">
        <f t="shared" ref="G69:H69" si="131">SUM(G70:G76)</f>
        <v>0</v>
      </c>
      <c r="H69" s="367">
        <f t="shared" si="131"/>
        <v>1</v>
      </c>
      <c r="I69" s="367">
        <f t="shared" ref="I69:I84" si="132">SUM(J69:K69)</f>
        <v>1</v>
      </c>
      <c r="J69" s="354">
        <f>SUM(J70:J76)</f>
        <v>0</v>
      </c>
      <c r="K69" s="354">
        <f>SUM(K70:K76)</f>
        <v>1</v>
      </c>
      <c r="L69" s="354">
        <f>SUM(M69:N69)</f>
        <v>0</v>
      </c>
      <c r="M69" s="354">
        <f>SUM(M70:M76)</f>
        <v>0</v>
      </c>
      <c r="N69" s="354">
        <f>SUM(N70:N76)</f>
        <v>0</v>
      </c>
      <c r="O69" s="354">
        <f t="shared" ref="O69:O84" si="133">SUM(P69:Q69)</f>
        <v>0</v>
      </c>
      <c r="P69" s="354">
        <f>SUM(P70:P76)</f>
        <v>0</v>
      </c>
      <c r="Q69" s="354">
        <f>SUM(Q70:Q76)</f>
        <v>0</v>
      </c>
      <c r="R69" s="354">
        <f t="shared" ref="R69:R84" si="134">SUM(S69:T69)</f>
        <v>1</v>
      </c>
      <c r="S69" s="354">
        <f>SUM(S70:S76)</f>
        <v>0</v>
      </c>
      <c r="T69" s="368">
        <f>SUM(T70:T76)</f>
        <v>1</v>
      </c>
      <c r="V69" s="759" t="s">
        <v>424</v>
      </c>
      <c r="W69" s="198" t="s">
        <v>53</v>
      </c>
      <c r="X69" s="196" t="s">
        <v>451</v>
      </c>
      <c r="Y69" s="196" t="s">
        <v>452</v>
      </c>
      <c r="Z69" s="196" t="s">
        <v>453</v>
      </c>
      <c r="AA69" s="196" t="s">
        <v>454</v>
      </c>
      <c r="AB69" s="196" t="s">
        <v>455</v>
      </c>
      <c r="AC69" s="369"/>
      <c r="AD69" s="199" t="s">
        <v>456</v>
      </c>
      <c r="AF69" s="365">
        <f t="shared" ref="AF69" si="135">SUM(AF70:AF76)</f>
        <v>2</v>
      </c>
      <c r="AH69" s="759" t="s">
        <v>424</v>
      </c>
      <c r="AI69" s="363" t="str">
        <f t="shared" ref="AI69" si="136">$AI$13</f>
        <v>漁船以外</v>
      </c>
      <c r="AJ69" s="196" t="s">
        <v>451</v>
      </c>
      <c r="AK69" s="196" t="s">
        <v>452</v>
      </c>
      <c r="AL69" s="196" t="s">
        <v>453</v>
      </c>
      <c r="AM69" s="196" t="s">
        <v>454</v>
      </c>
      <c r="AN69" s="196" t="s">
        <v>455</v>
      </c>
      <c r="AO69" s="369"/>
      <c r="AP69" s="201" t="s">
        <v>456</v>
      </c>
      <c r="AR69" s="365">
        <f t="shared" ref="AR69" si="137">SUM(AR70:AR76)</f>
        <v>0</v>
      </c>
    </row>
    <row r="70" spans="1:44" ht="12" customHeight="1" x14ac:dyDescent="0.2">
      <c r="A70" s="740"/>
      <c r="B70" s="66" t="s">
        <v>60</v>
      </c>
      <c r="C70" s="382">
        <f t="shared" ref="C70:C92" si="138">SUM(D70:E70)</f>
        <v>0</v>
      </c>
      <c r="D70" s="367">
        <f t="shared" ref="D70:D76" si="139">J70+M70+P70+S70</f>
        <v>0</v>
      </c>
      <c r="E70" s="367">
        <f t="shared" ref="E70:E76" si="140">H70+Q70+T70</f>
        <v>0</v>
      </c>
      <c r="F70" s="367">
        <f t="shared" si="130"/>
        <v>0</v>
      </c>
      <c r="G70" s="367">
        <f t="shared" ref="G70:H76" si="141">J70+M70</f>
        <v>0</v>
      </c>
      <c r="H70" s="367">
        <f t="shared" si="141"/>
        <v>0</v>
      </c>
      <c r="I70" s="367">
        <f t="shared" si="132"/>
        <v>0</v>
      </c>
      <c r="J70" s="354">
        <f>AP70</f>
        <v>0</v>
      </c>
      <c r="K70" s="367">
        <f>AD70</f>
        <v>0</v>
      </c>
      <c r="L70" s="354">
        <f t="shared" ref="L70:L76" si="142">SUM(M70:N70)</f>
        <v>0</v>
      </c>
      <c r="M70" s="354">
        <f>AJ70</f>
        <v>0</v>
      </c>
      <c r="N70" s="354">
        <f>X70</f>
        <v>0</v>
      </c>
      <c r="O70" s="354">
        <f t="shared" si="133"/>
        <v>0</v>
      </c>
      <c r="P70" s="354">
        <f>AL70</f>
        <v>0</v>
      </c>
      <c r="Q70" s="354">
        <f>Z70</f>
        <v>0</v>
      </c>
      <c r="R70" s="354">
        <f t="shared" si="134"/>
        <v>0</v>
      </c>
      <c r="S70" s="354">
        <f>AM70</f>
        <v>0</v>
      </c>
      <c r="T70" s="368">
        <f>AA70</f>
        <v>0</v>
      </c>
      <c r="V70" s="760"/>
      <c r="W70" s="196" t="s">
        <v>60</v>
      </c>
      <c r="X70" s="357">
        <v>0</v>
      </c>
      <c r="Y70" s="357">
        <v>0</v>
      </c>
      <c r="Z70" s="357">
        <v>0</v>
      </c>
      <c r="AA70" s="357">
        <v>0</v>
      </c>
      <c r="AB70" s="357">
        <v>0</v>
      </c>
      <c r="AC70" s="369"/>
      <c r="AD70" s="356">
        <f>Y70+AB70</f>
        <v>0</v>
      </c>
      <c r="AF70" s="757">
        <f>SUM(X70:AB71)</f>
        <v>1</v>
      </c>
      <c r="AH70" s="760"/>
      <c r="AI70" s="196" t="s">
        <v>60</v>
      </c>
      <c r="AJ70" s="357">
        <v>0</v>
      </c>
      <c r="AK70" s="357">
        <v>0</v>
      </c>
      <c r="AL70" s="357">
        <v>0</v>
      </c>
      <c r="AM70" s="357">
        <v>0</v>
      </c>
      <c r="AN70" s="357">
        <v>0</v>
      </c>
      <c r="AO70" s="369"/>
      <c r="AP70" s="370">
        <f>AK70+AN70</f>
        <v>0</v>
      </c>
      <c r="AR70" s="757">
        <f>SUM(AJ70:AN71)</f>
        <v>0</v>
      </c>
    </row>
    <row r="71" spans="1:44" ht="12" customHeight="1" x14ac:dyDescent="0.2">
      <c r="A71" s="740"/>
      <c r="B71" s="66" t="s">
        <v>207</v>
      </c>
      <c r="C71" s="382">
        <f t="shared" si="138"/>
        <v>1</v>
      </c>
      <c r="D71" s="367">
        <f t="shared" si="139"/>
        <v>0</v>
      </c>
      <c r="E71" s="367">
        <f t="shared" si="140"/>
        <v>1</v>
      </c>
      <c r="F71" s="367">
        <f t="shared" si="130"/>
        <v>0</v>
      </c>
      <c r="G71" s="367">
        <f t="shared" si="141"/>
        <v>0</v>
      </c>
      <c r="H71" s="367">
        <f t="shared" si="141"/>
        <v>0</v>
      </c>
      <c r="I71" s="367">
        <f t="shared" si="132"/>
        <v>0</v>
      </c>
      <c r="J71" s="354">
        <f t="shared" ref="J71:J76" si="143">AP71</f>
        <v>0</v>
      </c>
      <c r="K71" s="367">
        <f t="shared" ref="K71:K76" si="144">AD71</f>
        <v>0</v>
      </c>
      <c r="L71" s="354">
        <f t="shared" si="142"/>
        <v>0</v>
      </c>
      <c r="M71" s="354">
        <f t="shared" ref="M71:M76" si="145">AJ71</f>
        <v>0</v>
      </c>
      <c r="N71" s="354">
        <f t="shared" ref="N71:N76" si="146">X71</f>
        <v>0</v>
      </c>
      <c r="O71" s="354">
        <f t="shared" si="133"/>
        <v>0</v>
      </c>
      <c r="P71" s="354">
        <f>AL71</f>
        <v>0</v>
      </c>
      <c r="Q71" s="354">
        <f>Z71</f>
        <v>0</v>
      </c>
      <c r="R71" s="354">
        <f t="shared" si="134"/>
        <v>1</v>
      </c>
      <c r="S71" s="354">
        <f t="shared" ref="S71:S76" si="147">AM71</f>
        <v>0</v>
      </c>
      <c r="T71" s="368">
        <f t="shared" ref="T71:T76" si="148">AA71</f>
        <v>1</v>
      </c>
      <c r="V71" s="760"/>
      <c r="W71" s="196" t="s">
        <v>458</v>
      </c>
      <c r="X71" s="357">
        <v>0</v>
      </c>
      <c r="Y71" s="357">
        <v>0</v>
      </c>
      <c r="Z71" s="357">
        <v>0</v>
      </c>
      <c r="AA71" s="357">
        <v>1</v>
      </c>
      <c r="AB71" s="357">
        <v>0</v>
      </c>
      <c r="AC71" s="369"/>
      <c r="AD71" s="356">
        <f t="shared" ref="AD71:AD76" si="149">Y71+AB71</f>
        <v>0</v>
      </c>
      <c r="AF71" s="758"/>
      <c r="AH71" s="760"/>
      <c r="AI71" s="196" t="s">
        <v>458</v>
      </c>
      <c r="AJ71" s="357">
        <v>0</v>
      </c>
      <c r="AK71" s="357">
        <v>0</v>
      </c>
      <c r="AL71" s="357">
        <v>0</v>
      </c>
      <c r="AM71" s="357">
        <v>0</v>
      </c>
      <c r="AN71" s="357">
        <v>0</v>
      </c>
      <c r="AO71" s="369"/>
      <c r="AP71" s="370">
        <f t="shared" ref="AP71:AP76" si="150">AK71+AN71</f>
        <v>0</v>
      </c>
      <c r="AR71" s="758"/>
    </row>
    <row r="72" spans="1:44" ht="12" customHeight="1" x14ac:dyDescent="0.2">
      <c r="A72" s="740"/>
      <c r="B72" s="66" t="s">
        <v>206</v>
      </c>
      <c r="C72" s="382">
        <f t="shared" si="138"/>
        <v>0</v>
      </c>
      <c r="D72" s="367">
        <f t="shared" si="139"/>
        <v>0</v>
      </c>
      <c r="E72" s="367">
        <f t="shared" si="140"/>
        <v>0</v>
      </c>
      <c r="F72" s="367">
        <f t="shared" si="130"/>
        <v>0</v>
      </c>
      <c r="G72" s="367">
        <f t="shared" si="141"/>
        <v>0</v>
      </c>
      <c r="H72" s="367">
        <f t="shared" si="141"/>
        <v>0</v>
      </c>
      <c r="I72" s="367">
        <f t="shared" si="132"/>
        <v>0</v>
      </c>
      <c r="J72" s="354">
        <f t="shared" si="143"/>
        <v>0</v>
      </c>
      <c r="K72" s="367">
        <f t="shared" si="144"/>
        <v>0</v>
      </c>
      <c r="L72" s="354">
        <f t="shared" si="142"/>
        <v>0</v>
      </c>
      <c r="M72" s="354">
        <f t="shared" si="145"/>
        <v>0</v>
      </c>
      <c r="N72" s="354">
        <f t="shared" si="146"/>
        <v>0</v>
      </c>
      <c r="O72" s="354">
        <f t="shared" si="133"/>
        <v>0</v>
      </c>
      <c r="P72" s="354">
        <f t="shared" ref="P72:P76" si="151">AL72</f>
        <v>0</v>
      </c>
      <c r="Q72" s="354">
        <f t="shared" ref="Q72:Q76" si="152">Z72</f>
        <v>0</v>
      </c>
      <c r="R72" s="354">
        <f t="shared" si="134"/>
        <v>0</v>
      </c>
      <c r="S72" s="354">
        <f t="shared" si="147"/>
        <v>0</v>
      </c>
      <c r="T72" s="368">
        <f t="shared" si="148"/>
        <v>0</v>
      </c>
      <c r="V72" s="760"/>
      <c r="W72" s="196" t="s">
        <v>459</v>
      </c>
      <c r="X72" s="357">
        <v>0</v>
      </c>
      <c r="Y72" s="357">
        <v>0</v>
      </c>
      <c r="Z72" s="357">
        <v>0</v>
      </c>
      <c r="AA72" s="357">
        <v>0</v>
      </c>
      <c r="AB72" s="357">
        <v>0</v>
      </c>
      <c r="AC72" s="369"/>
      <c r="AD72" s="356">
        <f t="shared" si="149"/>
        <v>0</v>
      </c>
      <c r="AF72" s="371">
        <f>SUM(X72:AB72)</f>
        <v>0</v>
      </c>
      <c r="AH72" s="760"/>
      <c r="AI72" s="196" t="s">
        <v>459</v>
      </c>
      <c r="AJ72" s="357">
        <v>0</v>
      </c>
      <c r="AK72" s="357">
        <v>0</v>
      </c>
      <c r="AL72" s="357">
        <v>0</v>
      </c>
      <c r="AM72" s="357">
        <v>0</v>
      </c>
      <c r="AN72" s="357">
        <v>0</v>
      </c>
      <c r="AO72" s="369"/>
      <c r="AP72" s="370">
        <f t="shared" si="150"/>
        <v>0</v>
      </c>
      <c r="AR72" s="371">
        <f>SUM(AJ72:AN72)</f>
        <v>0</v>
      </c>
    </row>
    <row r="73" spans="1:44" ht="12" customHeight="1" x14ac:dyDescent="0.2">
      <c r="A73" s="740"/>
      <c r="B73" s="66" t="s">
        <v>205</v>
      </c>
      <c r="C73" s="382">
        <f t="shared" si="138"/>
        <v>0</v>
      </c>
      <c r="D73" s="367">
        <f t="shared" si="139"/>
        <v>0</v>
      </c>
      <c r="E73" s="367">
        <f t="shared" si="140"/>
        <v>0</v>
      </c>
      <c r="F73" s="367">
        <f t="shared" si="130"/>
        <v>0</v>
      </c>
      <c r="G73" s="367">
        <f t="shared" si="141"/>
        <v>0</v>
      </c>
      <c r="H73" s="367">
        <f t="shared" si="141"/>
        <v>0</v>
      </c>
      <c r="I73" s="367">
        <f t="shared" si="132"/>
        <v>0</v>
      </c>
      <c r="J73" s="354">
        <f t="shared" si="143"/>
        <v>0</v>
      </c>
      <c r="K73" s="367">
        <f t="shared" si="144"/>
        <v>0</v>
      </c>
      <c r="L73" s="354">
        <f t="shared" si="142"/>
        <v>0</v>
      </c>
      <c r="M73" s="354">
        <f t="shared" si="145"/>
        <v>0</v>
      </c>
      <c r="N73" s="354">
        <f t="shared" si="146"/>
        <v>0</v>
      </c>
      <c r="O73" s="354">
        <f t="shared" si="133"/>
        <v>0</v>
      </c>
      <c r="P73" s="354">
        <f t="shared" si="151"/>
        <v>0</v>
      </c>
      <c r="Q73" s="354">
        <f t="shared" si="152"/>
        <v>0</v>
      </c>
      <c r="R73" s="354">
        <f t="shared" si="134"/>
        <v>0</v>
      </c>
      <c r="S73" s="354">
        <f t="shared" si="147"/>
        <v>0</v>
      </c>
      <c r="T73" s="368">
        <f t="shared" si="148"/>
        <v>0</v>
      </c>
      <c r="V73" s="760"/>
      <c r="W73" s="196" t="s">
        <v>460</v>
      </c>
      <c r="X73" s="357">
        <v>0</v>
      </c>
      <c r="Y73" s="357">
        <v>0</v>
      </c>
      <c r="Z73" s="357">
        <v>0</v>
      </c>
      <c r="AA73" s="357">
        <v>0</v>
      </c>
      <c r="AB73" s="357">
        <v>0</v>
      </c>
      <c r="AC73" s="369"/>
      <c r="AD73" s="356">
        <f t="shared" si="149"/>
        <v>0</v>
      </c>
      <c r="AF73" s="371">
        <f>SUM(X73:AB73)</f>
        <v>0</v>
      </c>
      <c r="AH73" s="760"/>
      <c r="AI73" s="196" t="s">
        <v>460</v>
      </c>
      <c r="AJ73" s="357">
        <v>0</v>
      </c>
      <c r="AK73" s="357">
        <v>0</v>
      </c>
      <c r="AL73" s="357">
        <v>0</v>
      </c>
      <c r="AM73" s="357">
        <v>0</v>
      </c>
      <c r="AN73" s="357">
        <v>0</v>
      </c>
      <c r="AO73" s="369"/>
      <c r="AP73" s="370">
        <f t="shared" si="150"/>
        <v>0</v>
      </c>
      <c r="AR73" s="371">
        <f>SUM(AJ73:AN73)</f>
        <v>0</v>
      </c>
    </row>
    <row r="74" spans="1:44" ht="12" customHeight="1" x14ac:dyDescent="0.2">
      <c r="A74" s="740"/>
      <c r="B74" s="66" t="s">
        <v>188</v>
      </c>
      <c r="C74" s="382">
        <f t="shared" si="138"/>
        <v>0</v>
      </c>
      <c r="D74" s="367">
        <f t="shared" si="139"/>
        <v>0</v>
      </c>
      <c r="E74" s="367">
        <f t="shared" si="140"/>
        <v>0</v>
      </c>
      <c r="F74" s="367">
        <f t="shared" si="130"/>
        <v>0</v>
      </c>
      <c r="G74" s="367">
        <f t="shared" si="141"/>
        <v>0</v>
      </c>
      <c r="H74" s="367">
        <f t="shared" si="141"/>
        <v>0</v>
      </c>
      <c r="I74" s="367">
        <f t="shared" si="132"/>
        <v>0</v>
      </c>
      <c r="J74" s="354">
        <f t="shared" si="143"/>
        <v>0</v>
      </c>
      <c r="K74" s="367">
        <f t="shared" si="144"/>
        <v>0</v>
      </c>
      <c r="L74" s="354">
        <f t="shared" si="142"/>
        <v>0</v>
      </c>
      <c r="M74" s="354">
        <f t="shared" si="145"/>
        <v>0</v>
      </c>
      <c r="N74" s="354">
        <f t="shared" si="146"/>
        <v>0</v>
      </c>
      <c r="O74" s="354">
        <f t="shared" si="133"/>
        <v>0</v>
      </c>
      <c r="P74" s="354">
        <f t="shared" si="151"/>
        <v>0</v>
      </c>
      <c r="Q74" s="354">
        <f t="shared" si="152"/>
        <v>0</v>
      </c>
      <c r="R74" s="354">
        <f t="shared" si="134"/>
        <v>0</v>
      </c>
      <c r="S74" s="354">
        <f t="shared" si="147"/>
        <v>0</v>
      </c>
      <c r="T74" s="368">
        <f t="shared" si="148"/>
        <v>0</v>
      </c>
      <c r="V74" s="760"/>
      <c r="W74" s="196" t="s">
        <v>461</v>
      </c>
      <c r="X74" s="357">
        <v>0</v>
      </c>
      <c r="Y74" s="357">
        <v>0</v>
      </c>
      <c r="Z74" s="357">
        <v>0</v>
      </c>
      <c r="AA74" s="357">
        <v>0</v>
      </c>
      <c r="AB74" s="357">
        <v>0</v>
      </c>
      <c r="AC74" s="369"/>
      <c r="AD74" s="356">
        <f t="shared" si="149"/>
        <v>0</v>
      </c>
      <c r="AF74" s="371">
        <f>SUM(X74:AB74)</f>
        <v>0</v>
      </c>
      <c r="AH74" s="760"/>
      <c r="AI74" s="196" t="s">
        <v>461</v>
      </c>
      <c r="AJ74" s="357">
        <v>0</v>
      </c>
      <c r="AK74" s="357">
        <v>0</v>
      </c>
      <c r="AL74" s="357">
        <v>0</v>
      </c>
      <c r="AM74" s="357">
        <v>0</v>
      </c>
      <c r="AN74" s="357">
        <v>0</v>
      </c>
      <c r="AO74" s="369"/>
      <c r="AP74" s="370">
        <f t="shared" si="150"/>
        <v>0</v>
      </c>
      <c r="AR74" s="371">
        <f>SUM(AJ74:AN74)</f>
        <v>0</v>
      </c>
    </row>
    <row r="75" spans="1:44" ht="12" customHeight="1" x14ac:dyDescent="0.2">
      <c r="A75" s="740"/>
      <c r="B75" s="66" t="s">
        <v>204</v>
      </c>
      <c r="C75" s="382">
        <f t="shared" si="138"/>
        <v>1</v>
      </c>
      <c r="D75" s="367">
        <f t="shared" si="139"/>
        <v>0</v>
      </c>
      <c r="E75" s="367">
        <f t="shared" si="140"/>
        <v>1</v>
      </c>
      <c r="F75" s="367">
        <f t="shared" si="130"/>
        <v>1</v>
      </c>
      <c r="G75" s="367">
        <f t="shared" si="141"/>
        <v>0</v>
      </c>
      <c r="H75" s="367">
        <f t="shared" si="141"/>
        <v>1</v>
      </c>
      <c r="I75" s="367">
        <f t="shared" si="132"/>
        <v>1</v>
      </c>
      <c r="J75" s="354">
        <f t="shared" si="143"/>
        <v>0</v>
      </c>
      <c r="K75" s="367">
        <f t="shared" si="144"/>
        <v>1</v>
      </c>
      <c r="L75" s="354">
        <f t="shared" si="142"/>
        <v>0</v>
      </c>
      <c r="M75" s="354">
        <f t="shared" si="145"/>
        <v>0</v>
      </c>
      <c r="N75" s="354">
        <f t="shared" si="146"/>
        <v>0</v>
      </c>
      <c r="O75" s="354">
        <f t="shared" si="133"/>
        <v>0</v>
      </c>
      <c r="P75" s="354">
        <f t="shared" si="151"/>
        <v>0</v>
      </c>
      <c r="Q75" s="354">
        <f t="shared" si="152"/>
        <v>0</v>
      </c>
      <c r="R75" s="354">
        <f t="shared" si="134"/>
        <v>0</v>
      </c>
      <c r="S75" s="354">
        <f t="shared" si="147"/>
        <v>0</v>
      </c>
      <c r="T75" s="368">
        <f t="shared" si="148"/>
        <v>0</v>
      </c>
      <c r="V75" s="760"/>
      <c r="W75" s="196" t="s">
        <v>462</v>
      </c>
      <c r="X75" s="357">
        <v>0</v>
      </c>
      <c r="Y75" s="357">
        <v>0</v>
      </c>
      <c r="Z75" s="357">
        <v>0</v>
      </c>
      <c r="AA75" s="357">
        <v>0</v>
      </c>
      <c r="AB75" s="357">
        <v>1</v>
      </c>
      <c r="AC75" s="369"/>
      <c r="AD75" s="356">
        <f t="shared" si="149"/>
        <v>1</v>
      </c>
      <c r="AF75" s="371">
        <f>SUM(X75:AB75)</f>
        <v>1</v>
      </c>
      <c r="AH75" s="760"/>
      <c r="AI75" s="196" t="s">
        <v>462</v>
      </c>
      <c r="AJ75" s="357">
        <v>0</v>
      </c>
      <c r="AK75" s="357">
        <v>0</v>
      </c>
      <c r="AL75" s="357">
        <v>0</v>
      </c>
      <c r="AM75" s="357">
        <v>0</v>
      </c>
      <c r="AN75" s="357">
        <v>0</v>
      </c>
      <c r="AO75" s="369"/>
      <c r="AP75" s="370">
        <f t="shared" si="150"/>
        <v>0</v>
      </c>
      <c r="AR75" s="371">
        <f>SUM(AJ75:AN75)</f>
        <v>0</v>
      </c>
    </row>
    <row r="76" spans="1:44" ht="12" customHeight="1" thickBot="1" x14ac:dyDescent="0.25">
      <c r="A76" s="741"/>
      <c r="B76" s="68" t="s">
        <v>121</v>
      </c>
      <c r="C76" s="387">
        <f t="shared" si="138"/>
        <v>0</v>
      </c>
      <c r="D76" s="374">
        <f t="shared" si="139"/>
        <v>0</v>
      </c>
      <c r="E76" s="374">
        <f t="shared" si="140"/>
        <v>0</v>
      </c>
      <c r="F76" s="374">
        <f t="shared" si="130"/>
        <v>0</v>
      </c>
      <c r="G76" s="374">
        <f t="shared" si="141"/>
        <v>0</v>
      </c>
      <c r="H76" s="374">
        <f t="shared" si="141"/>
        <v>0</v>
      </c>
      <c r="I76" s="374">
        <f t="shared" si="132"/>
        <v>0</v>
      </c>
      <c r="J76" s="373">
        <f t="shared" si="143"/>
        <v>0</v>
      </c>
      <c r="K76" s="374">
        <f t="shared" si="144"/>
        <v>0</v>
      </c>
      <c r="L76" s="373">
        <f t="shared" si="142"/>
        <v>0</v>
      </c>
      <c r="M76" s="373">
        <f t="shared" si="145"/>
        <v>0</v>
      </c>
      <c r="N76" s="373">
        <f t="shared" si="146"/>
        <v>0</v>
      </c>
      <c r="O76" s="373">
        <f t="shared" si="133"/>
        <v>0</v>
      </c>
      <c r="P76" s="373">
        <f t="shared" si="151"/>
        <v>0</v>
      </c>
      <c r="Q76" s="373">
        <f t="shared" si="152"/>
        <v>0</v>
      </c>
      <c r="R76" s="373">
        <f t="shared" si="134"/>
        <v>0</v>
      </c>
      <c r="S76" s="373">
        <f t="shared" si="147"/>
        <v>0</v>
      </c>
      <c r="T76" s="375">
        <f t="shared" si="148"/>
        <v>0</v>
      </c>
      <c r="V76" s="760"/>
      <c r="W76" s="196" t="s">
        <v>121</v>
      </c>
      <c r="X76" s="357">
        <v>0</v>
      </c>
      <c r="Y76" s="357">
        <v>0</v>
      </c>
      <c r="Z76" s="357">
        <v>0</v>
      </c>
      <c r="AA76" s="357">
        <v>0</v>
      </c>
      <c r="AB76" s="357">
        <v>0</v>
      </c>
      <c r="AC76" s="369"/>
      <c r="AD76" s="356">
        <f t="shared" si="149"/>
        <v>0</v>
      </c>
      <c r="AF76" s="376">
        <f>SUM(X76:AB76)</f>
        <v>0</v>
      </c>
      <c r="AH76" s="760"/>
      <c r="AI76" s="196" t="s">
        <v>121</v>
      </c>
      <c r="AJ76" s="357">
        <v>0</v>
      </c>
      <c r="AK76" s="357">
        <v>0</v>
      </c>
      <c r="AL76" s="357">
        <v>0</v>
      </c>
      <c r="AM76" s="357">
        <v>0</v>
      </c>
      <c r="AN76" s="357">
        <v>0</v>
      </c>
      <c r="AO76" s="369"/>
      <c r="AP76" s="370">
        <f t="shared" si="150"/>
        <v>0</v>
      </c>
      <c r="AR76" s="376">
        <f>SUM(AJ76:AN76)</f>
        <v>0</v>
      </c>
    </row>
    <row r="77" spans="1:44" ht="12" customHeight="1" thickBot="1" x14ac:dyDescent="0.25">
      <c r="A77" s="732" t="s">
        <v>425</v>
      </c>
      <c r="B77" s="66" t="s">
        <v>55</v>
      </c>
      <c r="C77" s="382">
        <f t="shared" si="138"/>
        <v>2</v>
      </c>
      <c r="D77" s="367">
        <f>SUM(D78:D84)</f>
        <v>0</v>
      </c>
      <c r="E77" s="367">
        <f>SUM(E78:E84)</f>
        <v>2</v>
      </c>
      <c r="F77" s="367">
        <f t="shared" si="130"/>
        <v>2</v>
      </c>
      <c r="G77" s="367">
        <f t="shared" ref="G77:H77" si="153">SUM(G78:G84)</f>
        <v>0</v>
      </c>
      <c r="H77" s="367">
        <f t="shared" si="153"/>
        <v>2</v>
      </c>
      <c r="I77" s="367">
        <f t="shared" si="132"/>
        <v>0</v>
      </c>
      <c r="J77" s="354">
        <f>SUM(J78:J84)</f>
        <v>0</v>
      </c>
      <c r="K77" s="354">
        <f>SUM(K78:K84)</f>
        <v>0</v>
      </c>
      <c r="L77" s="354">
        <f t="shared" ref="L77:L84" si="154">SUM(M77:N77)</f>
        <v>2</v>
      </c>
      <c r="M77" s="354">
        <f>SUM(M78:M84)</f>
        <v>0</v>
      </c>
      <c r="N77" s="354">
        <f>SUM(N78:N84)</f>
        <v>2</v>
      </c>
      <c r="O77" s="354">
        <f t="shared" si="133"/>
        <v>0</v>
      </c>
      <c r="P77" s="354">
        <f>SUM(P78:P84)</f>
        <v>0</v>
      </c>
      <c r="Q77" s="354">
        <f>SUM(Q78:Q84)</f>
        <v>0</v>
      </c>
      <c r="R77" s="354">
        <f t="shared" si="134"/>
        <v>0</v>
      </c>
      <c r="S77" s="354">
        <f>SUM(S78:S84)</f>
        <v>0</v>
      </c>
      <c r="T77" s="368">
        <f>SUM(T78:T84)</f>
        <v>0</v>
      </c>
      <c r="V77" s="759" t="s">
        <v>425</v>
      </c>
      <c r="W77" s="198" t="s">
        <v>53</v>
      </c>
      <c r="X77" s="196" t="s">
        <v>451</v>
      </c>
      <c r="Y77" s="196" t="s">
        <v>452</v>
      </c>
      <c r="Z77" s="196" t="s">
        <v>453</v>
      </c>
      <c r="AA77" s="196" t="s">
        <v>454</v>
      </c>
      <c r="AB77" s="196" t="s">
        <v>455</v>
      </c>
      <c r="AC77" s="369"/>
      <c r="AD77" s="199" t="s">
        <v>456</v>
      </c>
      <c r="AF77" s="365">
        <f t="shared" ref="AF77" si="155">SUM(AF78:AF84)</f>
        <v>2</v>
      </c>
      <c r="AH77" s="759" t="s">
        <v>425</v>
      </c>
      <c r="AI77" s="363" t="str">
        <f t="shared" ref="AI77" si="156">$AI$13</f>
        <v>漁船以外</v>
      </c>
      <c r="AJ77" s="196" t="s">
        <v>451</v>
      </c>
      <c r="AK77" s="196" t="s">
        <v>452</v>
      </c>
      <c r="AL77" s="196" t="s">
        <v>453</v>
      </c>
      <c r="AM77" s="196" t="s">
        <v>454</v>
      </c>
      <c r="AN77" s="196" t="s">
        <v>455</v>
      </c>
      <c r="AO77" s="369"/>
      <c r="AP77" s="201" t="s">
        <v>456</v>
      </c>
      <c r="AR77" s="365">
        <f t="shared" ref="AR77" si="157">SUM(AR78:AR84)</f>
        <v>0</v>
      </c>
    </row>
    <row r="78" spans="1:44" ht="12" customHeight="1" x14ac:dyDescent="0.2">
      <c r="A78" s="732"/>
      <c r="B78" s="66" t="s">
        <v>60</v>
      </c>
      <c r="C78" s="382">
        <f t="shared" si="138"/>
        <v>0</v>
      </c>
      <c r="D78" s="367">
        <f t="shared" ref="D78:D84" si="158">J78+M78+P78+S78</f>
        <v>0</v>
      </c>
      <c r="E78" s="367">
        <f t="shared" ref="E78:E84" si="159">H78+Q78+T78</f>
        <v>0</v>
      </c>
      <c r="F78" s="367">
        <f t="shared" si="130"/>
        <v>0</v>
      </c>
      <c r="G78" s="367">
        <f t="shared" ref="G78:G84" si="160">J78+M78</f>
        <v>0</v>
      </c>
      <c r="H78" s="367">
        <f t="shared" ref="H78:H84" si="161">K78+N78</f>
        <v>0</v>
      </c>
      <c r="I78" s="367">
        <f t="shared" si="132"/>
        <v>0</v>
      </c>
      <c r="J78" s="354">
        <f>AP78</f>
        <v>0</v>
      </c>
      <c r="K78" s="367">
        <f>AD78</f>
        <v>0</v>
      </c>
      <c r="L78" s="354">
        <f t="shared" si="154"/>
        <v>0</v>
      </c>
      <c r="M78" s="354">
        <f>AJ78</f>
        <v>0</v>
      </c>
      <c r="N78" s="354">
        <f>X78</f>
        <v>0</v>
      </c>
      <c r="O78" s="354">
        <f t="shared" si="133"/>
        <v>0</v>
      </c>
      <c r="P78" s="354">
        <f>AL78</f>
        <v>0</v>
      </c>
      <c r="Q78" s="354">
        <f>Z78</f>
        <v>0</v>
      </c>
      <c r="R78" s="354">
        <f t="shared" si="134"/>
        <v>0</v>
      </c>
      <c r="S78" s="354">
        <f>AM78</f>
        <v>0</v>
      </c>
      <c r="T78" s="368">
        <f>AA78</f>
        <v>0</v>
      </c>
      <c r="V78" s="759"/>
      <c r="W78" s="196" t="s">
        <v>60</v>
      </c>
      <c r="X78" s="357">
        <v>0</v>
      </c>
      <c r="Y78" s="357">
        <v>0</v>
      </c>
      <c r="Z78" s="357">
        <v>0</v>
      </c>
      <c r="AA78" s="357">
        <v>0</v>
      </c>
      <c r="AB78" s="357">
        <v>0</v>
      </c>
      <c r="AC78" s="369"/>
      <c r="AD78" s="356">
        <f>Y78+AB78</f>
        <v>0</v>
      </c>
      <c r="AF78" s="757">
        <f>SUM(X78:AB79)</f>
        <v>0</v>
      </c>
      <c r="AH78" s="759"/>
      <c r="AI78" s="196" t="s">
        <v>60</v>
      </c>
      <c r="AJ78" s="357">
        <v>0</v>
      </c>
      <c r="AK78" s="357">
        <v>0</v>
      </c>
      <c r="AL78" s="357">
        <v>0</v>
      </c>
      <c r="AM78" s="357">
        <v>0</v>
      </c>
      <c r="AN78" s="357">
        <v>0</v>
      </c>
      <c r="AO78" s="369"/>
      <c r="AP78" s="370">
        <f>AK78+AN78</f>
        <v>0</v>
      </c>
      <c r="AR78" s="757">
        <f>SUM(AJ78:AN79)</f>
        <v>0</v>
      </c>
    </row>
    <row r="79" spans="1:44" ht="12" customHeight="1" x14ac:dyDescent="0.2">
      <c r="A79" s="732"/>
      <c r="B79" s="66" t="s">
        <v>187</v>
      </c>
      <c r="C79" s="382">
        <f t="shared" si="138"/>
        <v>0</v>
      </c>
      <c r="D79" s="367">
        <f t="shared" si="158"/>
        <v>0</v>
      </c>
      <c r="E79" s="367">
        <f t="shared" si="159"/>
        <v>0</v>
      </c>
      <c r="F79" s="367">
        <f t="shared" si="130"/>
        <v>0</v>
      </c>
      <c r="G79" s="367">
        <f t="shared" si="160"/>
        <v>0</v>
      </c>
      <c r="H79" s="367">
        <f t="shared" si="161"/>
        <v>0</v>
      </c>
      <c r="I79" s="367">
        <f t="shared" si="132"/>
        <v>0</v>
      </c>
      <c r="J79" s="354">
        <f t="shared" ref="J79:J84" si="162">AP79</f>
        <v>0</v>
      </c>
      <c r="K79" s="367">
        <f t="shared" ref="K79:K84" si="163">AD79</f>
        <v>0</v>
      </c>
      <c r="L79" s="354">
        <f t="shared" si="154"/>
        <v>0</v>
      </c>
      <c r="M79" s="354">
        <f t="shared" ref="M79:M84" si="164">AJ79</f>
        <v>0</v>
      </c>
      <c r="N79" s="354">
        <f t="shared" ref="N79:N84" si="165">X79</f>
        <v>0</v>
      </c>
      <c r="O79" s="354">
        <f t="shared" si="133"/>
        <v>0</v>
      </c>
      <c r="P79" s="354">
        <f>AL79</f>
        <v>0</v>
      </c>
      <c r="Q79" s="354">
        <f>Z79</f>
        <v>0</v>
      </c>
      <c r="R79" s="354">
        <f t="shared" si="134"/>
        <v>0</v>
      </c>
      <c r="S79" s="354">
        <f t="shared" ref="S79:S84" si="166">AM79</f>
        <v>0</v>
      </c>
      <c r="T79" s="368">
        <f t="shared" ref="T79:T84" si="167">AA79</f>
        <v>0</v>
      </c>
      <c r="V79" s="759"/>
      <c r="W79" s="196" t="s">
        <v>458</v>
      </c>
      <c r="X79" s="357">
        <v>0</v>
      </c>
      <c r="Y79" s="357">
        <v>0</v>
      </c>
      <c r="Z79" s="357">
        <v>0</v>
      </c>
      <c r="AA79" s="357">
        <v>0</v>
      </c>
      <c r="AB79" s="357">
        <v>0</v>
      </c>
      <c r="AC79" s="369"/>
      <c r="AD79" s="356">
        <f t="shared" ref="AD79:AD84" si="168">Y79+AB79</f>
        <v>0</v>
      </c>
      <c r="AF79" s="758"/>
      <c r="AH79" s="759"/>
      <c r="AI79" s="196" t="s">
        <v>458</v>
      </c>
      <c r="AJ79" s="357">
        <v>0</v>
      </c>
      <c r="AK79" s="357">
        <v>0</v>
      </c>
      <c r="AL79" s="357">
        <v>0</v>
      </c>
      <c r="AM79" s="357">
        <v>0</v>
      </c>
      <c r="AN79" s="357">
        <v>0</v>
      </c>
      <c r="AO79" s="369"/>
      <c r="AP79" s="370">
        <f t="shared" ref="AP79:AP83" si="169">AK79+AN79</f>
        <v>0</v>
      </c>
      <c r="AR79" s="758"/>
    </row>
    <row r="80" spans="1:44" ht="12" customHeight="1" x14ac:dyDescent="0.2">
      <c r="A80" s="732"/>
      <c r="B80" s="66" t="s">
        <v>173</v>
      </c>
      <c r="C80" s="382">
        <f t="shared" si="138"/>
        <v>0</v>
      </c>
      <c r="D80" s="367">
        <f t="shared" si="158"/>
        <v>0</v>
      </c>
      <c r="E80" s="367">
        <f t="shared" si="159"/>
        <v>0</v>
      </c>
      <c r="F80" s="367">
        <f t="shared" si="130"/>
        <v>0</v>
      </c>
      <c r="G80" s="367">
        <f t="shared" si="160"/>
        <v>0</v>
      </c>
      <c r="H80" s="367">
        <f t="shared" si="161"/>
        <v>0</v>
      </c>
      <c r="I80" s="367">
        <f t="shared" si="132"/>
        <v>0</v>
      </c>
      <c r="J80" s="354">
        <f t="shared" si="162"/>
        <v>0</v>
      </c>
      <c r="K80" s="367">
        <f t="shared" si="163"/>
        <v>0</v>
      </c>
      <c r="L80" s="354">
        <f t="shared" si="154"/>
        <v>0</v>
      </c>
      <c r="M80" s="354">
        <f t="shared" si="164"/>
        <v>0</v>
      </c>
      <c r="N80" s="354">
        <f t="shared" si="165"/>
        <v>0</v>
      </c>
      <c r="O80" s="354">
        <f t="shared" si="133"/>
        <v>0</v>
      </c>
      <c r="P80" s="354">
        <f t="shared" ref="P80:P84" si="170">AL80</f>
        <v>0</v>
      </c>
      <c r="Q80" s="354">
        <f t="shared" ref="Q80:Q84" si="171">Z80</f>
        <v>0</v>
      </c>
      <c r="R80" s="354">
        <f t="shared" si="134"/>
        <v>0</v>
      </c>
      <c r="S80" s="354">
        <f t="shared" si="166"/>
        <v>0</v>
      </c>
      <c r="T80" s="368">
        <f t="shared" si="167"/>
        <v>0</v>
      </c>
      <c r="V80" s="759"/>
      <c r="W80" s="196" t="s">
        <v>459</v>
      </c>
      <c r="X80" s="357">
        <v>0</v>
      </c>
      <c r="Y80" s="357">
        <v>0</v>
      </c>
      <c r="Z80" s="357">
        <v>0</v>
      </c>
      <c r="AA80" s="357">
        <v>0</v>
      </c>
      <c r="AB80" s="357">
        <v>0</v>
      </c>
      <c r="AC80" s="369"/>
      <c r="AD80" s="356">
        <f t="shared" si="168"/>
        <v>0</v>
      </c>
      <c r="AF80" s="371">
        <f>SUM(X80:AB80)</f>
        <v>0</v>
      </c>
      <c r="AH80" s="759"/>
      <c r="AI80" s="196" t="s">
        <v>459</v>
      </c>
      <c r="AJ80" s="357">
        <v>0</v>
      </c>
      <c r="AK80" s="357">
        <v>0</v>
      </c>
      <c r="AL80" s="357">
        <v>0</v>
      </c>
      <c r="AM80" s="357">
        <v>0</v>
      </c>
      <c r="AN80" s="357">
        <v>0</v>
      </c>
      <c r="AO80" s="369"/>
      <c r="AP80" s="370">
        <f t="shared" si="169"/>
        <v>0</v>
      </c>
      <c r="AR80" s="371">
        <f>SUM(AJ80:AN80)</f>
        <v>0</v>
      </c>
    </row>
    <row r="81" spans="1:44" ht="12" customHeight="1" x14ac:dyDescent="0.2">
      <c r="A81" s="732"/>
      <c r="B81" s="66" t="s">
        <v>205</v>
      </c>
      <c r="C81" s="382">
        <f t="shared" si="138"/>
        <v>2</v>
      </c>
      <c r="D81" s="367">
        <f t="shared" si="158"/>
        <v>0</v>
      </c>
      <c r="E81" s="367">
        <f t="shared" si="159"/>
        <v>2</v>
      </c>
      <c r="F81" s="367">
        <f t="shared" si="130"/>
        <v>2</v>
      </c>
      <c r="G81" s="367">
        <f t="shared" si="160"/>
        <v>0</v>
      </c>
      <c r="H81" s="367">
        <f t="shared" si="161"/>
        <v>2</v>
      </c>
      <c r="I81" s="367">
        <f t="shared" si="132"/>
        <v>0</v>
      </c>
      <c r="J81" s="354">
        <f t="shared" si="162"/>
        <v>0</v>
      </c>
      <c r="K81" s="367">
        <f t="shared" si="163"/>
        <v>0</v>
      </c>
      <c r="L81" s="354">
        <f t="shared" si="154"/>
        <v>2</v>
      </c>
      <c r="M81" s="354">
        <f t="shared" si="164"/>
        <v>0</v>
      </c>
      <c r="N81" s="354">
        <f t="shared" si="165"/>
        <v>2</v>
      </c>
      <c r="O81" s="354">
        <f t="shared" si="133"/>
        <v>0</v>
      </c>
      <c r="P81" s="354">
        <f t="shared" si="170"/>
        <v>0</v>
      </c>
      <c r="Q81" s="354">
        <f t="shared" si="171"/>
        <v>0</v>
      </c>
      <c r="R81" s="354">
        <f t="shared" si="134"/>
        <v>0</v>
      </c>
      <c r="S81" s="354">
        <f t="shared" si="166"/>
        <v>0</v>
      </c>
      <c r="T81" s="368">
        <f t="shared" si="167"/>
        <v>0</v>
      </c>
      <c r="V81" s="759"/>
      <c r="W81" s="196" t="s">
        <v>460</v>
      </c>
      <c r="X81" s="357">
        <v>2</v>
      </c>
      <c r="Y81" s="357">
        <v>0</v>
      </c>
      <c r="Z81" s="357">
        <v>0</v>
      </c>
      <c r="AA81" s="357">
        <v>0</v>
      </c>
      <c r="AB81" s="357">
        <v>0</v>
      </c>
      <c r="AC81" s="369"/>
      <c r="AD81" s="356">
        <f t="shared" si="168"/>
        <v>0</v>
      </c>
      <c r="AF81" s="371">
        <f>SUM(X81:AB81)</f>
        <v>2</v>
      </c>
      <c r="AH81" s="759"/>
      <c r="AI81" s="196" t="s">
        <v>460</v>
      </c>
      <c r="AJ81" s="357">
        <v>0</v>
      </c>
      <c r="AK81" s="357">
        <v>0</v>
      </c>
      <c r="AL81" s="357">
        <v>0</v>
      </c>
      <c r="AM81" s="357">
        <v>0</v>
      </c>
      <c r="AN81" s="357">
        <v>0</v>
      </c>
      <c r="AO81" s="369"/>
      <c r="AP81" s="370">
        <f t="shared" si="169"/>
        <v>0</v>
      </c>
      <c r="AR81" s="371">
        <f>SUM(AJ81:AN81)</f>
        <v>0</v>
      </c>
    </row>
    <row r="82" spans="1:44" ht="12" customHeight="1" x14ac:dyDescent="0.2">
      <c r="A82" s="732"/>
      <c r="B82" s="66" t="s">
        <v>188</v>
      </c>
      <c r="C82" s="382">
        <f t="shared" si="138"/>
        <v>0</v>
      </c>
      <c r="D82" s="367">
        <f t="shared" si="158"/>
        <v>0</v>
      </c>
      <c r="E82" s="367">
        <f t="shared" si="159"/>
        <v>0</v>
      </c>
      <c r="F82" s="367">
        <f t="shared" si="130"/>
        <v>0</v>
      </c>
      <c r="G82" s="367">
        <f t="shared" si="160"/>
        <v>0</v>
      </c>
      <c r="H82" s="367">
        <f t="shared" si="161"/>
        <v>0</v>
      </c>
      <c r="I82" s="367">
        <f t="shared" si="132"/>
        <v>0</v>
      </c>
      <c r="J82" s="354">
        <f t="shared" si="162"/>
        <v>0</v>
      </c>
      <c r="K82" s="367">
        <f t="shared" si="163"/>
        <v>0</v>
      </c>
      <c r="L82" s="354">
        <f t="shared" si="154"/>
        <v>0</v>
      </c>
      <c r="M82" s="354">
        <f t="shared" si="164"/>
        <v>0</v>
      </c>
      <c r="N82" s="354">
        <f t="shared" si="165"/>
        <v>0</v>
      </c>
      <c r="O82" s="354">
        <f t="shared" si="133"/>
        <v>0</v>
      </c>
      <c r="P82" s="354">
        <f t="shared" si="170"/>
        <v>0</v>
      </c>
      <c r="Q82" s="354">
        <f t="shared" si="171"/>
        <v>0</v>
      </c>
      <c r="R82" s="354">
        <f t="shared" si="134"/>
        <v>0</v>
      </c>
      <c r="S82" s="354">
        <f t="shared" si="166"/>
        <v>0</v>
      </c>
      <c r="T82" s="368">
        <f t="shared" si="167"/>
        <v>0</v>
      </c>
      <c r="V82" s="759"/>
      <c r="W82" s="196" t="s">
        <v>461</v>
      </c>
      <c r="X82" s="357">
        <v>0</v>
      </c>
      <c r="Y82" s="357">
        <v>0</v>
      </c>
      <c r="Z82" s="357">
        <v>0</v>
      </c>
      <c r="AA82" s="357">
        <v>0</v>
      </c>
      <c r="AB82" s="357">
        <v>0</v>
      </c>
      <c r="AC82" s="369"/>
      <c r="AD82" s="356">
        <f t="shared" si="168"/>
        <v>0</v>
      </c>
      <c r="AF82" s="371">
        <f>SUM(X82:AB82)</f>
        <v>0</v>
      </c>
      <c r="AH82" s="759"/>
      <c r="AI82" s="196" t="s">
        <v>461</v>
      </c>
      <c r="AJ82" s="357">
        <v>0</v>
      </c>
      <c r="AK82" s="357">
        <v>0</v>
      </c>
      <c r="AL82" s="357">
        <v>0</v>
      </c>
      <c r="AM82" s="357">
        <v>0</v>
      </c>
      <c r="AN82" s="357">
        <v>0</v>
      </c>
      <c r="AO82" s="369"/>
      <c r="AP82" s="370">
        <f t="shared" si="169"/>
        <v>0</v>
      </c>
      <c r="AR82" s="371">
        <f>SUM(AJ82:AN82)</f>
        <v>0</v>
      </c>
    </row>
    <row r="83" spans="1:44" ht="12" customHeight="1" x14ac:dyDescent="0.2">
      <c r="A83" s="732"/>
      <c r="B83" s="66" t="s">
        <v>204</v>
      </c>
      <c r="C83" s="382">
        <f t="shared" si="138"/>
        <v>0</v>
      </c>
      <c r="D83" s="367">
        <f t="shared" si="158"/>
        <v>0</v>
      </c>
      <c r="E83" s="367">
        <f t="shared" si="159"/>
        <v>0</v>
      </c>
      <c r="F83" s="367">
        <f t="shared" si="130"/>
        <v>0</v>
      </c>
      <c r="G83" s="367">
        <f t="shared" si="160"/>
        <v>0</v>
      </c>
      <c r="H83" s="367">
        <f t="shared" si="161"/>
        <v>0</v>
      </c>
      <c r="I83" s="367">
        <f t="shared" si="132"/>
        <v>0</v>
      </c>
      <c r="J83" s="354">
        <f t="shared" si="162"/>
        <v>0</v>
      </c>
      <c r="K83" s="367">
        <f t="shared" si="163"/>
        <v>0</v>
      </c>
      <c r="L83" s="354">
        <f t="shared" si="154"/>
        <v>0</v>
      </c>
      <c r="M83" s="354">
        <f t="shared" si="164"/>
        <v>0</v>
      </c>
      <c r="N83" s="354">
        <f t="shared" si="165"/>
        <v>0</v>
      </c>
      <c r="O83" s="354">
        <f t="shared" si="133"/>
        <v>0</v>
      </c>
      <c r="P83" s="354">
        <f t="shared" si="170"/>
        <v>0</v>
      </c>
      <c r="Q83" s="354">
        <f t="shared" si="171"/>
        <v>0</v>
      </c>
      <c r="R83" s="354">
        <f t="shared" si="134"/>
        <v>0</v>
      </c>
      <c r="S83" s="354">
        <f t="shared" si="166"/>
        <v>0</v>
      </c>
      <c r="T83" s="368">
        <f t="shared" si="167"/>
        <v>0</v>
      </c>
      <c r="V83" s="759"/>
      <c r="W83" s="196" t="s">
        <v>462</v>
      </c>
      <c r="X83" s="357">
        <v>0</v>
      </c>
      <c r="Y83" s="357">
        <v>0</v>
      </c>
      <c r="Z83" s="357">
        <v>0</v>
      </c>
      <c r="AA83" s="357">
        <v>0</v>
      </c>
      <c r="AB83" s="357">
        <v>0</v>
      </c>
      <c r="AC83" s="369"/>
      <c r="AD83" s="356">
        <f t="shared" si="168"/>
        <v>0</v>
      </c>
      <c r="AF83" s="371">
        <f>SUM(X83:AB83)</f>
        <v>0</v>
      </c>
      <c r="AH83" s="759"/>
      <c r="AI83" s="196" t="s">
        <v>462</v>
      </c>
      <c r="AJ83" s="357">
        <v>0</v>
      </c>
      <c r="AK83" s="357">
        <v>0</v>
      </c>
      <c r="AL83" s="357">
        <v>0</v>
      </c>
      <c r="AM83" s="357">
        <v>0</v>
      </c>
      <c r="AN83" s="357">
        <v>0</v>
      </c>
      <c r="AO83" s="369"/>
      <c r="AP83" s="370">
        <f t="shared" si="169"/>
        <v>0</v>
      </c>
      <c r="AR83" s="371">
        <f>SUM(AJ83:AN83)</f>
        <v>0</v>
      </c>
    </row>
    <row r="84" spans="1:44" ht="12" customHeight="1" thickBot="1" x14ac:dyDescent="0.25">
      <c r="A84" s="733"/>
      <c r="B84" s="68" t="s">
        <v>121</v>
      </c>
      <c r="C84" s="387">
        <f t="shared" si="138"/>
        <v>0</v>
      </c>
      <c r="D84" s="374">
        <f t="shared" si="158"/>
        <v>0</v>
      </c>
      <c r="E84" s="374">
        <f t="shared" si="159"/>
        <v>0</v>
      </c>
      <c r="F84" s="374">
        <f t="shared" si="130"/>
        <v>0</v>
      </c>
      <c r="G84" s="374">
        <f t="shared" si="160"/>
        <v>0</v>
      </c>
      <c r="H84" s="374">
        <f t="shared" si="161"/>
        <v>0</v>
      </c>
      <c r="I84" s="374">
        <f t="shared" si="132"/>
        <v>0</v>
      </c>
      <c r="J84" s="373">
        <f t="shared" si="162"/>
        <v>0</v>
      </c>
      <c r="K84" s="374">
        <f t="shared" si="163"/>
        <v>0</v>
      </c>
      <c r="L84" s="373">
        <f t="shared" si="154"/>
        <v>0</v>
      </c>
      <c r="M84" s="373">
        <f t="shared" si="164"/>
        <v>0</v>
      </c>
      <c r="N84" s="373">
        <f t="shared" si="165"/>
        <v>0</v>
      </c>
      <c r="O84" s="373">
        <f t="shared" si="133"/>
        <v>0</v>
      </c>
      <c r="P84" s="373">
        <f t="shared" si="170"/>
        <v>0</v>
      </c>
      <c r="Q84" s="373">
        <f t="shared" si="171"/>
        <v>0</v>
      </c>
      <c r="R84" s="373">
        <f t="shared" si="134"/>
        <v>0</v>
      </c>
      <c r="S84" s="373">
        <f t="shared" si="166"/>
        <v>0</v>
      </c>
      <c r="T84" s="375">
        <f t="shared" si="167"/>
        <v>0</v>
      </c>
      <c r="V84" s="759"/>
      <c r="W84" s="196" t="s">
        <v>121</v>
      </c>
      <c r="X84" s="357">
        <v>0</v>
      </c>
      <c r="Y84" s="357">
        <v>0</v>
      </c>
      <c r="Z84" s="357">
        <v>0</v>
      </c>
      <c r="AA84" s="357">
        <v>0</v>
      </c>
      <c r="AB84" s="357">
        <v>0</v>
      </c>
      <c r="AC84" s="369"/>
      <c r="AD84" s="356">
        <f t="shared" si="168"/>
        <v>0</v>
      </c>
      <c r="AF84" s="376">
        <f>SUM(X84:AB84)</f>
        <v>0</v>
      </c>
      <c r="AH84" s="759"/>
      <c r="AI84" s="196" t="s">
        <v>121</v>
      </c>
      <c r="AJ84" s="357">
        <v>0</v>
      </c>
      <c r="AK84" s="357">
        <v>0</v>
      </c>
      <c r="AL84" s="357">
        <v>0</v>
      </c>
      <c r="AM84" s="357">
        <v>0</v>
      </c>
      <c r="AN84" s="357">
        <v>0</v>
      </c>
      <c r="AO84" s="369"/>
      <c r="AP84" s="388">
        <f>AK84+AN84</f>
        <v>0</v>
      </c>
      <c r="AR84" s="376">
        <f>SUM(AJ84:AN84)</f>
        <v>0</v>
      </c>
    </row>
    <row r="85" spans="1:44" ht="12" customHeight="1" x14ac:dyDescent="0.2">
      <c r="A85" s="734" t="s">
        <v>426</v>
      </c>
      <c r="B85" s="69" t="s">
        <v>55</v>
      </c>
      <c r="C85" s="382">
        <f t="shared" si="138"/>
        <v>0</v>
      </c>
      <c r="D85" s="367">
        <f>SUM(D86:D92)</f>
        <v>0</v>
      </c>
      <c r="E85" s="367">
        <f>SUM(E86:E92)</f>
        <v>0</v>
      </c>
      <c r="F85" s="367">
        <f t="shared" si="130"/>
        <v>0</v>
      </c>
      <c r="G85" s="367">
        <f t="shared" ref="G85:T85" si="172">SUM(G86:G92)</f>
        <v>0</v>
      </c>
      <c r="H85" s="367">
        <f t="shared" si="172"/>
        <v>0</v>
      </c>
      <c r="I85" s="367">
        <f t="shared" si="172"/>
        <v>0</v>
      </c>
      <c r="J85" s="367">
        <f t="shared" si="172"/>
        <v>0</v>
      </c>
      <c r="K85" s="367">
        <f t="shared" si="172"/>
        <v>0</v>
      </c>
      <c r="L85" s="367">
        <f t="shared" si="172"/>
        <v>0</v>
      </c>
      <c r="M85" s="367">
        <f t="shared" si="172"/>
        <v>0</v>
      </c>
      <c r="N85" s="367">
        <f t="shared" si="172"/>
        <v>0</v>
      </c>
      <c r="O85" s="367">
        <f t="shared" si="172"/>
        <v>0</v>
      </c>
      <c r="P85" s="367">
        <f t="shared" si="172"/>
        <v>0</v>
      </c>
      <c r="Q85" s="367">
        <f t="shared" si="172"/>
        <v>0</v>
      </c>
      <c r="R85" s="367">
        <f t="shared" si="172"/>
        <v>0</v>
      </c>
      <c r="S85" s="367">
        <f t="shared" si="172"/>
        <v>0</v>
      </c>
      <c r="T85" s="389">
        <f t="shared" si="172"/>
        <v>0</v>
      </c>
    </row>
    <row r="86" spans="1:44" ht="12" customHeight="1" x14ac:dyDescent="0.2">
      <c r="A86" s="735"/>
      <c r="B86" s="66" t="s">
        <v>60</v>
      </c>
      <c r="C86" s="382">
        <f t="shared" si="138"/>
        <v>0</v>
      </c>
      <c r="D86" s="367">
        <f t="shared" ref="D86:D92" si="173">J86+M86+P86+S86</f>
        <v>0</v>
      </c>
      <c r="E86" s="367">
        <f t="shared" ref="E86:E92" si="174">H86+Q86+T86</f>
        <v>0</v>
      </c>
      <c r="F86" s="367">
        <f t="shared" si="130"/>
        <v>0</v>
      </c>
      <c r="G86" s="367">
        <f t="shared" ref="G86:H92" si="175">J86+M86</f>
        <v>0</v>
      </c>
      <c r="H86" s="367">
        <f t="shared" si="175"/>
        <v>0</v>
      </c>
      <c r="I86" s="367">
        <f t="shared" ref="I86:I92" si="176">SUM(J86:K86)</f>
        <v>0</v>
      </c>
      <c r="J86" s="354">
        <v>0</v>
      </c>
      <c r="K86" s="354">
        <v>0</v>
      </c>
      <c r="L86" s="354">
        <f t="shared" ref="L86:L92" si="177">SUM(M86:N86)</f>
        <v>0</v>
      </c>
      <c r="M86" s="354">
        <v>0</v>
      </c>
      <c r="N86" s="354">
        <v>0</v>
      </c>
      <c r="O86" s="354">
        <f t="shared" ref="O86:O92" si="178">SUM(P86:Q86)</f>
        <v>0</v>
      </c>
      <c r="P86" s="354">
        <v>0</v>
      </c>
      <c r="Q86" s="354">
        <v>0</v>
      </c>
      <c r="R86" s="354">
        <f t="shared" ref="R86:R92" si="179">SUM(S86:T86)</f>
        <v>0</v>
      </c>
      <c r="S86" s="354">
        <v>0</v>
      </c>
      <c r="T86" s="368">
        <v>0</v>
      </c>
    </row>
    <row r="87" spans="1:44" ht="12" customHeight="1" x14ac:dyDescent="0.2">
      <c r="A87" s="735"/>
      <c r="B87" s="66" t="s">
        <v>187</v>
      </c>
      <c r="C87" s="382">
        <f t="shared" si="138"/>
        <v>0</v>
      </c>
      <c r="D87" s="367">
        <f t="shared" si="173"/>
        <v>0</v>
      </c>
      <c r="E87" s="367">
        <f t="shared" si="174"/>
        <v>0</v>
      </c>
      <c r="F87" s="367">
        <f t="shared" si="130"/>
        <v>0</v>
      </c>
      <c r="G87" s="367">
        <f t="shared" si="175"/>
        <v>0</v>
      </c>
      <c r="H87" s="367">
        <f t="shared" si="175"/>
        <v>0</v>
      </c>
      <c r="I87" s="367">
        <f t="shared" si="176"/>
        <v>0</v>
      </c>
      <c r="J87" s="354">
        <v>0</v>
      </c>
      <c r="K87" s="354">
        <v>0</v>
      </c>
      <c r="L87" s="354">
        <f t="shared" si="177"/>
        <v>0</v>
      </c>
      <c r="M87" s="354">
        <v>0</v>
      </c>
      <c r="N87" s="354">
        <v>0</v>
      </c>
      <c r="O87" s="354">
        <f t="shared" si="178"/>
        <v>0</v>
      </c>
      <c r="P87" s="354">
        <v>0</v>
      </c>
      <c r="Q87" s="354">
        <v>0</v>
      </c>
      <c r="R87" s="354">
        <f t="shared" si="179"/>
        <v>0</v>
      </c>
      <c r="S87" s="354">
        <v>0</v>
      </c>
      <c r="T87" s="368">
        <v>0</v>
      </c>
    </row>
    <row r="88" spans="1:44" ht="12" customHeight="1" x14ac:dyDescent="0.2">
      <c r="A88" s="735"/>
      <c r="B88" s="66" t="s">
        <v>173</v>
      </c>
      <c r="C88" s="382">
        <f t="shared" si="138"/>
        <v>0</v>
      </c>
      <c r="D88" s="367">
        <f t="shared" si="173"/>
        <v>0</v>
      </c>
      <c r="E88" s="367">
        <f t="shared" si="174"/>
        <v>0</v>
      </c>
      <c r="F88" s="367">
        <f t="shared" si="130"/>
        <v>0</v>
      </c>
      <c r="G88" s="367">
        <f t="shared" si="175"/>
        <v>0</v>
      </c>
      <c r="H88" s="367">
        <f t="shared" si="175"/>
        <v>0</v>
      </c>
      <c r="I88" s="367">
        <f t="shared" si="176"/>
        <v>0</v>
      </c>
      <c r="J88" s="354">
        <v>0</v>
      </c>
      <c r="K88" s="354">
        <v>0</v>
      </c>
      <c r="L88" s="354">
        <f t="shared" si="177"/>
        <v>0</v>
      </c>
      <c r="M88" s="354">
        <v>0</v>
      </c>
      <c r="N88" s="354">
        <v>0</v>
      </c>
      <c r="O88" s="354">
        <f t="shared" si="178"/>
        <v>0</v>
      </c>
      <c r="P88" s="354">
        <v>0</v>
      </c>
      <c r="Q88" s="354">
        <v>0</v>
      </c>
      <c r="R88" s="354">
        <f t="shared" si="179"/>
        <v>0</v>
      </c>
      <c r="S88" s="354">
        <v>0</v>
      </c>
      <c r="T88" s="368">
        <v>0</v>
      </c>
    </row>
    <row r="89" spans="1:44" ht="12" customHeight="1" x14ac:dyDescent="0.2">
      <c r="A89" s="735"/>
      <c r="B89" s="66" t="s">
        <v>174</v>
      </c>
      <c r="C89" s="382">
        <f t="shared" si="138"/>
        <v>0</v>
      </c>
      <c r="D89" s="367">
        <f t="shared" si="173"/>
        <v>0</v>
      </c>
      <c r="E89" s="367">
        <f t="shared" si="174"/>
        <v>0</v>
      </c>
      <c r="F89" s="367">
        <f t="shared" si="130"/>
        <v>0</v>
      </c>
      <c r="G89" s="367">
        <f t="shared" si="175"/>
        <v>0</v>
      </c>
      <c r="H89" s="367">
        <f t="shared" si="175"/>
        <v>0</v>
      </c>
      <c r="I89" s="367">
        <f>SUM(J89:K89)</f>
        <v>0</v>
      </c>
      <c r="J89" s="354">
        <v>0</v>
      </c>
      <c r="K89" s="354">
        <v>0</v>
      </c>
      <c r="L89" s="354">
        <f t="shared" si="177"/>
        <v>0</v>
      </c>
      <c r="M89" s="354">
        <v>0</v>
      </c>
      <c r="N89" s="354">
        <v>0</v>
      </c>
      <c r="O89" s="354">
        <f t="shared" si="178"/>
        <v>0</v>
      </c>
      <c r="P89" s="354">
        <v>0</v>
      </c>
      <c r="Q89" s="354">
        <v>0</v>
      </c>
      <c r="R89" s="354">
        <f t="shared" si="179"/>
        <v>0</v>
      </c>
      <c r="S89" s="354">
        <v>0</v>
      </c>
      <c r="T89" s="368">
        <v>0</v>
      </c>
    </row>
    <row r="90" spans="1:44" ht="12" customHeight="1" x14ac:dyDescent="0.2">
      <c r="A90" s="735"/>
      <c r="B90" s="66" t="s">
        <v>188</v>
      </c>
      <c r="C90" s="382">
        <f t="shared" si="138"/>
        <v>0</v>
      </c>
      <c r="D90" s="367">
        <f t="shared" si="173"/>
        <v>0</v>
      </c>
      <c r="E90" s="367">
        <f t="shared" si="174"/>
        <v>0</v>
      </c>
      <c r="F90" s="367">
        <f t="shared" si="130"/>
        <v>0</v>
      </c>
      <c r="G90" s="367">
        <f t="shared" si="175"/>
        <v>0</v>
      </c>
      <c r="H90" s="367">
        <f t="shared" si="175"/>
        <v>0</v>
      </c>
      <c r="I90" s="367">
        <f t="shared" si="176"/>
        <v>0</v>
      </c>
      <c r="J90" s="354">
        <v>0</v>
      </c>
      <c r="K90" s="354">
        <v>0</v>
      </c>
      <c r="L90" s="354">
        <f t="shared" si="177"/>
        <v>0</v>
      </c>
      <c r="M90" s="354">
        <v>0</v>
      </c>
      <c r="N90" s="354">
        <v>0</v>
      </c>
      <c r="O90" s="354">
        <f t="shared" si="178"/>
        <v>0</v>
      </c>
      <c r="P90" s="354">
        <v>0</v>
      </c>
      <c r="Q90" s="354">
        <v>0</v>
      </c>
      <c r="R90" s="354">
        <f t="shared" si="179"/>
        <v>0</v>
      </c>
      <c r="S90" s="354">
        <v>0</v>
      </c>
      <c r="T90" s="368">
        <v>0</v>
      </c>
    </row>
    <row r="91" spans="1:44" ht="12" customHeight="1" x14ac:dyDescent="0.2">
      <c r="A91" s="735"/>
      <c r="B91" s="66" t="s">
        <v>189</v>
      </c>
      <c r="C91" s="382">
        <f t="shared" si="138"/>
        <v>0</v>
      </c>
      <c r="D91" s="367">
        <f t="shared" si="173"/>
        <v>0</v>
      </c>
      <c r="E91" s="367">
        <f t="shared" si="174"/>
        <v>0</v>
      </c>
      <c r="F91" s="367">
        <f t="shared" si="130"/>
        <v>0</v>
      </c>
      <c r="G91" s="367">
        <f t="shared" si="175"/>
        <v>0</v>
      </c>
      <c r="H91" s="367">
        <f t="shared" si="175"/>
        <v>0</v>
      </c>
      <c r="I91" s="367">
        <f t="shared" si="176"/>
        <v>0</v>
      </c>
      <c r="J91" s="354">
        <v>0</v>
      </c>
      <c r="K91" s="354">
        <v>0</v>
      </c>
      <c r="L91" s="354">
        <f t="shared" si="177"/>
        <v>0</v>
      </c>
      <c r="M91" s="354">
        <v>0</v>
      </c>
      <c r="N91" s="354">
        <v>0</v>
      </c>
      <c r="O91" s="354">
        <f t="shared" si="178"/>
        <v>0</v>
      </c>
      <c r="P91" s="354">
        <v>0</v>
      </c>
      <c r="Q91" s="354">
        <v>0</v>
      </c>
      <c r="R91" s="354">
        <f t="shared" si="179"/>
        <v>0</v>
      </c>
      <c r="S91" s="354">
        <v>0</v>
      </c>
      <c r="T91" s="368">
        <v>0</v>
      </c>
    </row>
    <row r="92" spans="1:44" ht="12" customHeight="1" thickBot="1" x14ac:dyDescent="0.25">
      <c r="A92" s="736"/>
      <c r="B92" s="70" t="s">
        <v>121</v>
      </c>
      <c r="C92" s="390">
        <f t="shared" si="138"/>
        <v>0</v>
      </c>
      <c r="D92" s="391">
        <f t="shared" si="173"/>
        <v>0</v>
      </c>
      <c r="E92" s="391">
        <f t="shared" si="174"/>
        <v>0</v>
      </c>
      <c r="F92" s="391">
        <f t="shared" si="130"/>
        <v>0</v>
      </c>
      <c r="G92" s="391">
        <f t="shared" si="175"/>
        <v>0</v>
      </c>
      <c r="H92" s="391">
        <f t="shared" si="175"/>
        <v>0</v>
      </c>
      <c r="I92" s="391">
        <f t="shared" si="176"/>
        <v>0</v>
      </c>
      <c r="J92" s="392">
        <v>0</v>
      </c>
      <c r="K92" s="392">
        <v>0</v>
      </c>
      <c r="L92" s="392">
        <f t="shared" si="177"/>
        <v>0</v>
      </c>
      <c r="M92" s="392">
        <v>0</v>
      </c>
      <c r="N92" s="392">
        <v>0</v>
      </c>
      <c r="O92" s="392">
        <f t="shared" si="178"/>
        <v>0</v>
      </c>
      <c r="P92" s="392">
        <v>0</v>
      </c>
      <c r="Q92" s="392">
        <v>0</v>
      </c>
      <c r="R92" s="392">
        <f t="shared" si="179"/>
        <v>0</v>
      </c>
      <c r="S92" s="392">
        <v>0</v>
      </c>
      <c r="T92" s="393">
        <v>0</v>
      </c>
    </row>
  </sheetData>
  <protectedRanges>
    <protectedRange sqref="S86:T92 J86:K92 M86:N92 P86:Q92 S14:T20 J14:K20 J22:K28 J30:K36 J38:K44 J46:K52 J54:K60 J62:K68 J70:K76 J78:K84 M14:N20 M22:N28 M30:N36 M38:N44 M46:N52 M54:N60 M62:N68 M70:N76 M78:N84 P14:Q20 P22:Q28 P30:Q36 P38:Q44 P46:Q52 P54:Q60 P62:Q68 P70:Q76 P78:Q84 S22:T28 S30:T36 S38:T44 S46:T52 S54:T60 S62:T68 S70:T76 S78:T84" name="範囲1_1_1_1"/>
  </protectedRanges>
  <mergeCells count="55">
    <mergeCell ref="V77:V84"/>
    <mergeCell ref="AH77:AH84"/>
    <mergeCell ref="AF78:AF79"/>
    <mergeCell ref="AR78:AR79"/>
    <mergeCell ref="V61:V68"/>
    <mergeCell ref="AH61:AH68"/>
    <mergeCell ref="AF62:AF63"/>
    <mergeCell ref="AR62:AR63"/>
    <mergeCell ref="V69:V76"/>
    <mergeCell ref="AH69:AH76"/>
    <mergeCell ref="AF70:AF71"/>
    <mergeCell ref="AR70:AR71"/>
    <mergeCell ref="V45:V52"/>
    <mergeCell ref="AH45:AH52"/>
    <mergeCell ref="AF46:AF47"/>
    <mergeCell ref="AR46:AR47"/>
    <mergeCell ref="V53:V60"/>
    <mergeCell ref="AH53:AH60"/>
    <mergeCell ref="AF54:AF55"/>
    <mergeCell ref="AR54:AR55"/>
    <mergeCell ref="AR30:AR31"/>
    <mergeCell ref="V37:V44"/>
    <mergeCell ref="AH37:AH44"/>
    <mergeCell ref="AF38:AF39"/>
    <mergeCell ref="AR38:AR39"/>
    <mergeCell ref="AR14:AR15"/>
    <mergeCell ref="V21:V28"/>
    <mergeCell ref="AH21:AH28"/>
    <mergeCell ref="AF22:AF23"/>
    <mergeCell ref="AR22:AR23"/>
    <mergeCell ref="A13:A20"/>
    <mergeCell ref="A21:A28"/>
    <mergeCell ref="A29:A36"/>
    <mergeCell ref="V13:V20"/>
    <mergeCell ref="AH13:AH20"/>
    <mergeCell ref="AF14:AF15"/>
    <mergeCell ref="V29:V36"/>
    <mergeCell ref="AH29:AH36"/>
    <mergeCell ref="AF30:AF31"/>
    <mergeCell ref="O2:Q3"/>
    <mergeCell ref="R2:T3"/>
    <mergeCell ref="A77:A84"/>
    <mergeCell ref="A85:A92"/>
    <mergeCell ref="C2:E3"/>
    <mergeCell ref="F2:N2"/>
    <mergeCell ref="F3:H3"/>
    <mergeCell ref="I3:K3"/>
    <mergeCell ref="L3:N3"/>
    <mergeCell ref="A37:A44"/>
    <mergeCell ref="A45:A52"/>
    <mergeCell ref="A53:A60"/>
    <mergeCell ref="A61:A68"/>
    <mergeCell ref="A69:A76"/>
    <mergeCell ref="A2:B4"/>
    <mergeCell ref="A5:A12"/>
  </mergeCells>
  <phoneticPr fontId="1"/>
  <pageMargins left="0.7" right="0.7" top="0.75" bottom="0.75" header="0.3" footer="0.3"/>
  <pageSetup paperSize="9" scale="74" firstPageNumber="24" fitToHeight="0" pageOrder="overThenDown" orientation="landscape" useFirstPageNumber="1" r:id="rId1"/>
  <headerFooter scaleWithDoc="0" alignWithMargins="0"/>
  <rowBreaks count="1" manualBreakCount="1">
    <brk id="52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282"/>
  <sheetViews>
    <sheetView view="pageBreakPreview" topLeftCell="A15" zoomScale="175" zoomScaleNormal="55" zoomScaleSheetLayoutView="175" workbookViewId="0">
      <selection activeCell="D38" sqref="D38:E38"/>
    </sheetView>
  </sheetViews>
  <sheetFormatPr defaultColWidth="9" defaultRowHeight="12" x14ac:dyDescent="0.2"/>
  <cols>
    <col min="1" max="1" width="4.90625" style="394" customWidth="1"/>
    <col min="2" max="2" width="12" style="394" customWidth="1"/>
    <col min="3" max="12" width="4.90625" style="394" customWidth="1"/>
    <col min="13" max="15" width="9" style="394"/>
    <col min="16" max="16" width="10.90625" style="394" customWidth="1"/>
    <col min="17" max="17" width="9" style="394"/>
    <col min="18" max="18" width="1.36328125" style="394" customWidth="1"/>
    <col min="19" max="20" width="9" style="394"/>
    <col min="21" max="21" width="14" style="394" customWidth="1"/>
    <col min="22" max="16384" width="9" style="394"/>
  </cols>
  <sheetData>
    <row r="1" spans="1:29" ht="14.25" customHeight="1" x14ac:dyDescent="0.2">
      <c r="A1" s="762" t="s">
        <v>493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  <c r="L1" s="762"/>
      <c r="M1" s="762"/>
      <c r="N1" s="762"/>
      <c r="O1" s="762"/>
      <c r="P1" s="762"/>
      <c r="Q1" s="762"/>
    </row>
    <row r="10" spans="1:29" x14ac:dyDescent="0.2">
      <c r="AB10" s="402" t="s">
        <v>175</v>
      </c>
    </row>
    <row r="11" spans="1:29" x14ac:dyDescent="0.2">
      <c r="AC11" s="402" t="s">
        <v>176</v>
      </c>
    </row>
    <row r="12" spans="1:29" ht="13" x14ac:dyDescent="0.2">
      <c r="V12" s="402" t="s">
        <v>176</v>
      </c>
      <c r="X12" s="402" t="s">
        <v>94</v>
      </c>
      <c r="Y12" s="402" t="s">
        <v>342</v>
      </c>
      <c r="Z12" s="395">
        <v>94</v>
      </c>
      <c r="AB12" s="402" t="s">
        <v>342</v>
      </c>
      <c r="AC12" s="174">
        <f>SUM(V13,Z12,Z24,V28,Z35,V42,Z46,V54,Z58,V70,Z71)</f>
        <v>695</v>
      </c>
    </row>
    <row r="13" spans="1:29" ht="13" x14ac:dyDescent="0.2">
      <c r="T13" s="402" t="s">
        <v>177</v>
      </c>
      <c r="U13" s="402" t="s">
        <v>352</v>
      </c>
      <c r="V13" s="395">
        <v>18</v>
      </c>
      <c r="Y13" s="402" t="s">
        <v>178</v>
      </c>
      <c r="Z13" s="395">
        <v>18</v>
      </c>
      <c r="AB13" s="402" t="s">
        <v>178</v>
      </c>
      <c r="AC13" s="174">
        <f t="shared" ref="AC13:AC20" si="0">SUM(V14,Z13,Z25,V29,Z36,V43,Z47,V55,Z59,V71,Z72)</f>
        <v>641</v>
      </c>
    </row>
    <row r="14" spans="1:29" ht="13" x14ac:dyDescent="0.2">
      <c r="U14" s="402" t="s">
        <v>178</v>
      </c>
      <c r="V14" s="395">
        <v>38</v>
      </c>
      <c r="Y14" s="402" t="s">
        <v>179</v>
      </c>
      <c r="Z14" s="395">
        <v>14</v>
      </c>
      <c r="AB14" s="402" t="s">
        <v>179</v>
      </c>
      <c r="AC14" s="174">
        <f t="shared" si="0"/>
        <v>136</v>
      </c>
    </row>
    <row r="15" spans="1:29" ht="13" x14ac:dyDescent="0.2">
      <c r="C15" s="396">
        <f>SUM(C17:C27)</f>
        <v>0</v>
      </c>
      <c r="F15" s="396"/>
      <c r="U15" s="402" t="s">
        <v>179</v>
      </c>
      <c r="V15" s="395">
        <v>4</v>
      </c>
      <c r="Y15" s="402" t="s">
        <v>180</v>
      </c>
      <c r="Z15" s="395">
        <v>4</v>
      </c>
      <c r="AB15" s="402" t="s">
        <v>180</v>
      </c>
      <c r="AC15" s="174">
        <f t="shared" si="0"/>
        <v>30</v>
      </c>
    </row>
    <row r="16" spans="1:29" ht="13" x14ac:dyDescent="0.2">
      <c r="C16" s="396"/>
      <c r="F16" s="396"/>
      <c r="U16" s="402" t="s">
        <v>180</v>
      </c>
      <c r="V16" s="395">
        <v>3</v>
      </c>
      <c r="Y16" s="402" t="s">
        <v>181</v>
      </c>
      <c r="Z16" s="395">
        <v>2</v>
      </c>
      <c r="AB16" s="402" t="s">
        <v>181</v>
      </c>
      <c r="AC16" s="174">
        <f t="shared" si="0"/>
        <v>22</v>
      </c>
    </row>
    <row r="17" spans="20:36" ht="13" x14ac:dyDescent="0.2">
      <c r="U17" s="402" t="s">
        <v>181</v>
      </c>
      <c r="V17" s="395">
        <v>3</v>
      </c>
      <c r="Y17" s="402" t="s">
        <v>182</v>
      </c>
      <c r="Z17" s="395">
        <v>1</v>
      </c>
      <c r="AB17" s="402" t="s">
        <v>182</v>
      </c>
      <c r="AC17" s="174">
        <f t="shared" si="0"/>
        <v>12</v>
      </c>
    </row>
    <row r="18" spans="20:36" ht="13" x14ac:dyDescent="0.2">
      <c r="U18" s="402" t="s">
        <v>182</v>
      </c>
      <c r="V18" s="395">
        <v>1</v>
      </c>
      <c r="Y18" s="402" t="s">
        <v>183</v>
      </c>
      <c r="Z18" s="395"/>
      <c r="AB18" s="402" t="s">
        <v>183</v>
      </c>
      <c r="AC18" s="174">
        <f t="shared" si="0"/>
        <v>5</v>
      </c>
    </row>
    <row r="19" spans="20:36" ht="13" x14ac:dyDescent="0.2">
      <c r="U19" s="402" t="s">
        <v>183</v>
      </c>
      <c r="V19" s="395">
        <v>0</v>
      </c>
      <c r="Y19" s="402" t="s">
        <v>184</v>
      </c>
      <c r="Z19" s="395"/>
      <c r="AB19" s="402" t="s">
        <v>184</v>
      </c>
      <c r="AC19" s="174">
        <f t="shared" si="0"/>
        <v>2</v>
      </c>
    </row>
    <row r="20" spans="20:36" ht="13" x14ac:dyDescent="0.2">
      <c r="U20" s="402" t="s">
        <v>184</v>
      </c>
      <c r="V20" s="395">
        <v>1</v>
      </c>
      <c r="Y20" s="402" t="s">
        <v>185</v>
      </c>
      <c r="Z20" s="397"/>
      <c r="AB20" s="402" t="s">
        <v>185</v>
      </c>
      <c r="AC20" s="174">
        <f t="shared" si="0"/>
        <v>2</v>
      </c>
    </row>
    <row r="21" spans="20:36" x14ac:dyDescent="0.2">
      <c r="U21" s="402" t="s">
        <v>185</v>
      </c>
      <c r="V21" s="397">
        <v>0</v>
      </c>
      <c r="Y21" s="402" t="s">
        <v>55</v>
      </c>
      <c r="Z21" s="394">
        <f>SUM(Z12:Z20)</f>
        <v>133</v>
      </c>
      <c r="AB21" s="402" t="s">
        <v>55</v>
      </c>
      <c r="AC21" s="394">
        <f>SUM(AC12:AC20)</f>
        <v>1545</v>
      </c>
      <c r="AI21" s="402" t="s">
        <v>350</v>
      </c>
    </row>
    <row r="22" spans="20:36" x14ac:dyDescent="0.2">
      <c r="U22" s="402" t="s">
        <v>55</v>
      </c>
      <c r="V22" s="394">
        <f>SUM(V13:V21)</f>
        <v>68</v>
      </c>
      <c r="AI22" s="402" t="s">
        <v>414</v>
      </c>
      <c r="AJ22" s="398">
        <v>12</v>
      </c>
    </row>
    <row r="23" spans="20:36" x14ac:dyDescent="0.2">
      <c r="AD23" s="402" t="s">
        <v>176</v>
      </c>
      <c r="AI23" s="402" t="s">
        <v>191</v>
      </c>
      <c r="AJ23" s="398">
        <v>21</v>
      </c>
    </row>
    <row r="24" spans="20:36" ht="13" x14ac:dyDescent="0.2">
      <c r="X24" s="402" t="s">
        <v>88</v>
      </c>
      <c r="Y24" s="402" t="s">
        <v>342</v>
      </c>
      <c r="Z24" s="395">
        <v>105</v>
      </c>
      <c r="AB24" s="402" t="s">
        <v>177</v>
      </c>
      <c r="AC24" s="402" t="s">
        <v>353</v>
      </c>
      <c r="AD24" s="398">
        <v>33</v>
      </c>
      <c r="AI24" s="402" t="s">
        <v>192</v>
      </c>
      <c r="AJ24" s="398">
        <v>25</v>
      </c>
    </row>
    <row r="25" spans="20:36" ht="13" x14ac:dyDescent="0.2">
      <c r="Y25" s="402" t="s">
        <v>178</v>
      </c>
      <c r="Z25" s="395">
        <v>70</v>
      </c>
      <c r="AC25" s="402" t="s">
        <v>354</v>
      </c>
      <c r="AD25" s="398">
        <v>35</v>
      </c>
      <c r="AI25" s="402" t="s">
        <v>193</v>
      </c>
      <c r="AJ25" s="398">
        <v>9</v>
      </c>
    </row>
    <row r="26" spans="20:36" ht="13" x14ac:dyDescent="0.2">
      <c r="Y26" s="402" t="s">
        <v>179</v>
      </c>
      <c r="Z26" s="395">
        <v>13</v>
      </c>
      <c r="AB26" s="402" t="s">
        <v>94</v>
      </c>
      <c r="AC26" s="402" t="s">
        <v>194</v>
      </c>
      <c r="AD26" s="398">
        <v>76</v>
      </c>
      <c r="AI26" s="402" t="s">
        <v>566</v>
      </c>
      <c r="AJ26" s="398">
        <v>14</v>
      </c>
    </row>
    <row r="27" spans="20:36" ht="13" x14ac:dyDescent="0.2">
      <c r="Y27" s="402" t="s">
        <v>180</v>
      </c>
      <c r="Z27" s="395">
        <v>1</v>
      </c>
      <c r="AC27" s="402" t="s">
        <v>195</v>
      </c>
      <c r="AD27" s="398">
        <v>57</v>
      </c>
      <c r="AI27" s="402" t="s">
        <v>196</v>
      </c>
      <c r="AJ27" s="398">
        <v>21</v>
      </c>
    </row>
    <row r="28" spans="20:36" ht="13" x14ac:dyDescent="0.2">
      <c r="T28" s="402" t="s">
        <v>90</v>
      </c>
      <c r="U28" s="402" t="s">
        <v>342</v>
      </c>
      <c r="V28" s="395">
        <v>74</v>
      </c>
      <c r="Y28" s="402" t="s">
        <v>181</v>
      </c>
      <c r="Z28" s="395">
        <v>1</v>
      </c>
      <c r="AB28" s="402" t="s">
        <v>90</v>
      </c>
      <c r="AC28" s="402" t="s">
        <v>194</v>
      </c>
      <c r="AD28" s="398">
        <v>145</v>
      </c>
      <c r="AI28" s="402" t="s">
        <v>197</v>
      </c>
      <c r="AJ28" s="398">
        <v>17</v>
      </c>
    </row>
    <row r="29" spans="20:36" ht="13" x14ac:dyDescent="0.2">
      <c r="U29" s="402" t="s">
        <v>178</v>
      </c>
      <c r="V29" s="395">
        <v>71</v>
      </c>
      <c r="Y29" s="402" t="s">
        <v>182</v>
      </c>
      <c r="Z29" s="395">
        <v>0</v>
      </c>
      <c r="AC29" s="402" t="s">
        <v>195</v>
      </c>
      <c r="AD29" s="398">
        <v>37</v>
      </c>
      <c r="AI29" s="402" t="s">
        <v>198</v>
      </c>
      <c r="AJ29" s="398">
        <v>11</v>
      </c>
    </row>
    <row r="30" spans="20:36" ht="13" x14ac:dyDescent="0.2">
      <c r="U30" s="402" t="s">
        <v>179</v>
      </c>
      <c r="V30" s="395">
        <v>28</v>
      </c>
      <c r="Y30" s="402" t="s">
        <v>183</v>
      </c>
      <c r="Z30" s="395">
        <v>0</v>
      </c>
      <c r="AB30" s="402" t="s">
        <v>88</v>
      </c>
      <c r="AC30" s="402" t="s">
        <v>194</v>
      </c>
      <c r="AD30" s="398">
        <v>169</v>
      </c>
      <c r="AI30" s="402" t="s">
        <v>199</v>
      </c>
      <c r="AJ30" s="398">
        <v>48</v>
      </c>
    </row>
    <row r="31" spans="20:36" ht="13" x14ac:dyDescent="0.2">
      <c r="U31" s="402" t="s">
        <v>180</v>
      </c>
      <c r="V31" s="395">
        <v>5</v>
      </c>
      <c r="Y31" s="402" t="s">
        <v>184</v>
      </c>
      <c r="Z31" s="395">
        <v>0</v>
      </c>
      <c r="AC31" s="402" t="s">
        <v>195</v>
      </c>
      <c r="AD31" s="398">
        <v>21</v>
      </c>
      <c r="AI31" s="402" t="s">
        <v>200</v>
      </c>
      <c r="AJ31" s="398">
        <v>23</v>
      </c>
    </row>
    <row r="32" spans="20:36" ht="13" x14ac:dyDescent="0.2">
      <c r="U32" s="402" t="s">
        <v>181</v>
      </c>
      <c r="V32" s="395">
        <v>3</v>
      </c>
      <c r="Y32" s="402" t="s">
        <v>185</v>
      </c>
      <c r="Z32" s="397">
        <v>0</v>
      </c>
      <c r="AB32" s="402" t="s">
        <v>89</v>
      </c>
      <c r="AC32" s="402" t="s">
        <v>194</v>
      </c>
      <c r="AD32" s="398">
        <v>74</v>
      </c>
      <c r="AI32" s="402" t="s">
        <v>201</v>
      </c>
      <c r="AJ32" s="398">
        <v>12</v>
      </c>
    </row>
    <row r="33" spans="20:36" ht="13" x14ac:dyDescent="0.2">
      <c r="U33" s="402" t="s">
        <v>182</v>
      </c>
      <c r="V33" s="395"/>
      <c r="Y33" s="402" t="s">
        <v>55</v>
      </c>
      <c r="Z33" s="394">
        <f>SUM(Z24:Z32)</f>
        <v>190</v>
      </c>
      <c r="AC33" s="402" t="s">
        <v>195</v>
      </c>
      <c r="AD33" s="398">
        <v>12</v>
      </c>
      <c r="AI33" s="402" t="s">
        <v>202</v>
      </c>
      <c r="AJ33" s="398">
        <v>213</v>
      </c>
    </row>
    <row r="34" spans="20:36" ht="13" x14ac:dyDescent="0.2">
      <c r="U34" s="402" t="s">
        <v>183</v>
      </c>
      <c r="V34" s="395">
        <v>1</v>
      </c>
      <c r="AB34" s="402" t="s">
        <v>92</v>
      </c>
      <c r="AC34" s="402" t="s">
        <v>194</v>
      </c>
      <c r="AD34" s="398">
        <v>166</v>
      </c>
      <c r="AI34" s="402" t="s">
        <v>55</v>
      </c>
      <c r="AJ34" s="399">
        <f>SUM(AJ22:AJ33)</f>
        <v>426</v>
      </c>
    </row>
    <row r="35" spans="20:36" ht="13" x14ac:dyDescent="0.2">
      <c r="U35" s="402" t="s">
        <v>184</v>
      </c>
      <c r="V35" s="395"/>
      <c r="X35" s="402" t="s">
        <v>92</v>
      </c>
      <c r="Y35" s="402" t="s">
        <v>342</v>
      </c>
      <c r="Z35" s="395">
        <v>90</v>
      </c>
      <c r="AC35" s="402" t="s">
        <v>195</v>
      </c>
      <c r="AD35" s="398">
        <v>46</v>
      </c>
      <c r="AJ35" s="399"/>
    </row>
    <row r="36" spans="20:36" ht="13" x14ac:dyDescent="0.2">
      <c r="U36" s="402" t="s">
        <v>185</v>
      </c>
      <c r="V36" s="397"/>
      <c r="Y36" s="402" t="s">
        <v>178</v>
      </c>
      <c r="Z36" s="395">
        <v>88</v>
      </c>
      <c r="AB36" s="402" t="s">
        <v>96</v>
      </c>
      <c r="AC36" s="402" t="s">
        <v>194</v>
      </c>
      <c r="AD36" s="398">
        <v>42</v>
      </c>
    </row>
    <row r="37" spans="20:36" ht="13" x14ac:dyDescent="0.2">
      <c r="U37" s="402" t="s">
        <v>55</v>
      </c>
      <c r="V37" s="394">
        <f>SUM(V28:V36)</f>
        <v>182</v>
      </c>
      <c r="Y37" s="402" t="s">
        <v>179</v>
      </c>
      <c r="Z37" s="395">
        <v>25</v>
      </c>
      <c r="AC37" s="402" t="s">
        <v>195</v>
      </c>
      <c r="AD37" s="398">
        <v>28</v>
      </c>
    </row>
    <row r="38" spans="20:36" ht="13" x14ac:dyDescent="0.2">
      <c r="Y38" s="402" t="s">
        <v>180</v>
      </c>
      <c r="Z38" s="395">
        <v>7</v>
      </c>
      <c r="AB38" s="402" t="s">
        <v>95</v>
      </c>
      <c r="AC38" s="402" t="s">
        <v>194</v>
      </c>
      <c r="AD38" s="398">
        <v>110</v>
      </c>
    </row>
    <row r="39" spans="20:36" ht="13" x14ac:dyDescent="0.2">
      <c r="Y39" s="402" t="s">
        <v>181</v>
      </c>
      <c r="Z39" s="395">
        <v>1</v>
      </c>
      <c r="AC39" s="402" t="s">
        <v>195</v>
      </c>
      <c r="AD39" s="398">
        <v>35</v>
      </c>
    </row>
    <row r="40" spans="20:36" ht="13" x14ac:dyDescent="0.2">
      <c r="Y40" s="402" t="s">
        <v>182</v>
      </c>
      <c r="Z40" s="395">
        <v>1</v>
      </c>
      <c r="AB40" s="402" t="s">
        <v>87</v>
      </c>
      <c r="AC40" s="402" t="s">
        <v>194</v>
      </c>
      <c r="AD40" s="398">
        <v>48</v>
      </c>
    </row>
    <row r="41" spans="20:36" ht="13" x14ac:dyDescent="0.2">
      <c r="Y41" s="402" t="s">
        <v>183</v>
      </c>
      <c r="Z41" s="395"/>
      <c r="AC41" s="402" t="s">
        <v>195</v>
      </c>
      <c r="AD41" s="398">
        <v>59</v>
      </c>
    </row>
    <row r="42" spans="20:36" ht="13" x14ac:dyDescent="0.2">
      <c r="T42" s="402" t="s">
        <v>89</v>
      </c>
      <c r="U42" s="402" t="s">
        <v>342</v>
      </c>
      <c r="V42" s="395">
        <v>38</v>
      </c>
      <c r="Y42" s="402" t="s">
        <v>184</v>
      </c>
      <c r="Z42" s="395"/>
      <c r="AB42" s="402" t="s">
        <v>93</v>
      </c>
      <c r="AC42" s="402" t="s">
        <v>194</v>
      </c>
      <c r="AD42" s="398">
        <v>81</v>
      </c>
    </row>
    <row r="43" spans="20:36" ht="13" x14ac:dyDescent="0.2">
      <c r="U43" s="402" t="s">
        <v>178</v>
      </c>
      <c r="V43" s="395">
        <v>41</v>
      </c>
      <c r="Y43" s="402" t="s">
        <v>185</v>
      </c>
      <c r="Z43" s="397"/>
      <c r="AC43" s="402" t="s">
        <v>195</v>
      </c>
      <c r="AD43" s="398">
        <v>35</v>
      </c>
    </row>
    <row r="44" spans="20:36" ht="13" x14ac:dyDescent="0.2">
      <c r="U44" s="402" t="s">
        <v>179</v>
      </c>
      <c r="V44" s="395">
        <v>6</v>
      </c>
      <c r="Y44" s="402" t="s">
        <v>55</v>
      </c>
      <c r="Z44" s="394">
        <f>SUM(Z35:Z43)</f>
        <v>212</v>
      </c>
      <c r="AB44" s="402" t="s">
        <v>91</v>
      </c>
      <c r="AC44" s="402" t="s">
        <v>194</v>
      </c>
      <c r="AD44" s="398">
        <v>200</v>
      </c>
    </row>
    <row r="45" spans="20:36" ht="13" x14ac:dyDescent="0.2">
      <c r="U45" s="402" t="s">
        <v>180</v>
      </c>
      <c r="V45" s="395">
        <v>1</v>
      </c>
      <c r="AC45" s="402" t="s">
        <v>195</v>
      </c>
      <c r="AD45" s="398">
        <v>36</v>
      </c>
    </row>
    <row r="46" spans="20:36" ht="13" x14ac:dyDescent="0.2">
      <c r="U46" s="402" t="s">
        <v>181</v>
      </c>
      <c r="V46" s="395"/>
      <c r="X46" s="402" t="s">
        <v>96</v>
      </c>
      <c r="Y46" s="402" t="s">
        <v>342</v>
      </c>
      <c r="Z46" s="395">
        <v>25</v>
      </c>
      <c r="AD46" s="399"/>
    </row>
    <row r="47" spans="20:36" ht="13" x14ac:dyDescent="0.2">
      <c r="U47" s="402" t="s">
        <v>182</v>
      </c>
      <c r="V47" s="395"/>
      <c r="Y47" s="402" t="s">
        <v>178</v>
      </c>
      <c r="Z47" s="395">
        <v>28</v>
      </c>
      <c r="AD47" s="399"/>
    </row>
    <row r="48" spans="20:36" ht="13" x14ac:dyDescent="0.2">
      <c r="U48" s="402" t="s">
        <v>183</v>
      </c>
      <c r="V48" s="395"/>
      <c r="Y48" s="402" t="s">
        <v>179</v>
      </c>
      <c r="Z48" s="395">
        <v>4</v>
      </c>
      <c r="AC48" s="402" t="s">
        <v>176</v>
      </c>
    </row>
    <row r="49" spans="18:29" ht="13" x14ac:dyDescent="0.2">
      <c r="U49" s="402" t="s">
        <v>184</v>
      </c>
      <c r="V49" s="395"/>
      <c r="Y49" s="402" t="s">
        <v>180</v>
      </c>
      <c r="Z49" s="395">
        <v>1</v>
      </c>
      <c r="AB49" s="402" t="s">
        <v>353</v>
      </c>
      <c r="AC49" s="399">
        <f>AD24+AD26+AD28+AD30+AD32+AD34+AD36+AD38+AD40+AD42+AD44+AD46</f>
        <v>1144</v>
      </c>
    </row>
    <row r="50" spans="18:29" ht="13" x14ac:dyDescent="0.2">
      <c r="U50" s="402" t="s">
        <v>185</v>
      </c>
      <c r="V50" s="397"/>
      <c r="Y50" s="402" t="s">
        <v>181</v>
      </c>
      <c r="Z50" s="395">
        <v>5</v>
      </c>
      <c r="AB50" s="402" t="s">
        <v>354</v>
      </c>
      <c r="AC50" s="399">
        <f>AD25+AD27+AD29+AD31+AD33+AD35+AD37+AD39+AD41+AD43+AD45+AD47</f>
        <v>401</v>
      </c>
    </row>
    <row r="51" spans="18:29" ht="13" x14ac:dyDescent="0.2">
      <c r="U51" s="402" t="s">
        <v>55</v>
      </c>
      <c r="V51" s="394">
        <f>SUM(V42:V50)</f>
        <v>86</v>
      </c>
      <c r="Y51" s="402" t="s">
        <v>182</v>
      </c>
      <c r="Z51" s="395">
        <v>2</v>
      </c>
      <c r="AB51" s="402" t="s">
        <v>55</v>
      </c>
      <c r="AC51" s="399">
        <f>SUM(AC49:AC50)</f>
        <v>1545</v>
      </c>
    </row>
    <row r="52" spans="18:29" ht="13" x14ac:dyDescent="0.2">
      <c r="Y52" s="402" t="s">
        <v>183</v>
      </c>
      <c r="Z52" s="395">
        <v>4</v>
      </c>
    </row>
    <row r="53" spans="18:29" ht="13" x14ac:dyDescent="0.2">
      <c r="Y53" s="402" t="s">
        <v>184</v>
      </c>
      <c r="Z53" s="395">
        <v>1</v>
      </c>
    </row>
    <row r="54" spans="18:29" ht="13" x14ac:dyDescent="0.2">
      <c r="T54" s="402" t="s">
        <v>95</v>
      </c>
      <c r="U54" s="402" t="s">
        <v>342</v>
      </c>
      <c r="V54" s="395">
        <v>59</v>
      </c>
      <c r="Y54" s="402" t="s">
        <v>185</v>
      </c>
      <c r="Z54" s="397"/>
    </row>
    <row r="55" spans="18:29" ht="13" x14ac:dyDescent="0.2">
      <c r="U55" s="402" t="s">
        <v>178</v>
      </c>
      <c r="V55" s="395">
        <v>67</v>
      </c>
      <c r="Y55" s="402" t="s">
        <v>55</v>
      </c>
      <c r="Z55" s="394">
        <f>SUM(Z46:Z54)</f>
        <v>70</v>
      </c>
    </row>
    <row r="56" spans="18:29" ht="13" x14ac:dyDescent="0.2">
      <c r="R56" s="402" t="s">
        <v>355</v>
      </c>
      <c r="U56" s="402" t="s">
        <v>179</v>
      </c>
      <c r="V56" s="395">
        <v>13</v>
      </c>
    </row>
    <row r="57" spans="18:29" ht="13" x14ac:dyDescent="0.2">
      <c r="U57" s="402" t="s">
        <v>180</v>
      </c>
      <c r="V57" s="395">
        <v>3</v>
      </c>
    </row>
    <row r="58" spans="18:29" ht="13" x14ac:dyDescent="0.2">
      <c r="U58" s="402" t="s">
        <v>181</v>
      </c>
      <c r="V58" s="395"/>
      <c r="X58" s="402" t="s">
        <v>93</v>
      </c>
      <c r="Y58" s="402" t="s">
        <v>342</v>
      </c>
      <c r="Z58" s="395">
        <v>41</v>
      </c>
    </row>
    <row r="59" spans="18:29" ht="13" x14ac:dyDescent="0.2">
      <c r="U59" s="402" t="s">
        <v>182</v>
      </c>
      <c r="V59" s="395">
        <v>3</v>
      </c>
      <c r="Y59" s="402" t="s">
        <v>178</v>
      </c>
      <c r="Z59" s="395">
        <v>48</v>
      </c>
    </row>
    <row r="60" spans="18:29" ht="13" x14ac:dyDescent="0.2">
      <c r="U60" s="402" t="s">
        <v>183</v>
      </c>
      <c r="V60" s="395"/>
      <c r="Y60" s="402" t="s">
        <v>179</v>
      </c>
      <c r="Z60" s="395">
        <v>16</v>
      </c>
    </row>
    <row r="61" spans="18:29" ht="13" x14ac:dyDescent="0.2">
      <c r="U61" s="402" t="s">
        <v>184</v>
      </c>
      <c r="V61" s="395"/>
      <c r="Y61" s="402" t="s">
        <v>180</v>
      </c>
      <c r="Z61" s="395">
        <v>3</v>
      </c>
    </row>
    <row r="62" spans="18:29" ht="13" x14ac:dyDescent="0.2">
      <c r="U62" s="402" t="s">
        <v>185</v>
      </c>
      <c r="V62" s="397"/>
      <c r="Y62" s="402" t="s">
        <v>181</v>
      </c>
      <c r="Z62" s="395">
        <v>5</v>
      </c>
    </row>
    <row r="63" spans="18:29" ht="13" x14ac:dyDescent="0.2">
      <c r="U63" s="402" t="s">
        <v>55</v>
      </c>
      <c r="V63" s="394">
        <f>SUM(V54:V62)</f>
        <v>145</v>
      </c>
      <c r="Y63" s="402" t="s">
        <v>182</v>
      </c>
      <c r="Z63" s="395">
        <v>3</v>
      </c>
    </row>
    <row r="64" spans="18:29" ht="13" x14ac:dyDescent="0.2">
      <c r="Y64" s="402" t="s">
        <v>183</v>
      </c>
      <c r="Z64" s="395"/>
    </row>
    <row r="65" spans="1:26" ht="13" x14ac:dyDescent="0.2">
      <c r="Y65" s="402" t="s">
        <v>184</v>
      </c>
      <c r="Z65" s="395"/>
    </row>
    <row r="66" spans="1:26" x14ac:dyDescent="0.2">
      <c r="Y66" s="402" t="s">
        <v>185</v>
      </c>
      <c r="Z66" s="397"/>
    </row>
    <row r="67" spans="1:26" x14ac:dyDescent="0.2">
      <c r="Y67" s="402" t="s">
        <v>55</v>
      </c>
      <c r="Z67" s="394">
        <f>SUM(Z58:Z66)</f>
        <v>116</v>
      </c>
    </row>
    <row r="70" spans="1:26" ht="13" x14ac:dyDescent="0.2">
      <c r="T70" s="402" t="s">
        <v>87</v>
      </c>
      <c r="U70" s="402" t="s">
        <v>342</v>
      </c>
      <c r="V70" s="395">
        <v>59</v>
      </c>
    </row>
    <row r="71" spans="1:26" ht="13" x14ac:dyDescent="0.2">
      <c r="U71" s="402" t="s">
        <v>178</v>
      </c>
      <c r="V71" s="395">
        <v>40</v>
      </c>
      <c r="X71" s="402" t="s">
        <v>91</v>
      </c>
      <c r="Y71" s="402" t="s">
        <v>342</v>
      </c>
      <c r="Z71" s="395">
        <v>92</v>
      </c>
    </row>
    <row r="72" spans="1:26" ht="13" x14ac:dyDescent="0.2">
      <c r="U72" s="402" t="s">
        <v>179</v>
      </c>
      <c r="V72" s="395">
        <v>1</v>
      </c>
      <c r="Y72" s="402" t="s">
        <v>178</v>
      </c>
      <c r="Z72" s="395">
        <v>132</v>
      </c>
    </row>
    <row r="73" spans="1:26" ht="13" x14ac:dyDescent="0.2">
      <c r="U73" s="402" t="s">
        <v>180</v>
      </c>
      <c r="V73" s="395">
        <v>2</v>
      </c>
      <c r="Y73" s="402" t="s">
        <v>179</v>
      </c>
      <c r="Z73" s="395">
        <v>12</v>
      </c>
    </row>
    <row r="74" spans="1:26" ht="13" x14ac:dyDescent="0.2">
      <c r="U74" s="402" t="s">
        <v>181</v>
      </c>
      <c r="V74" s="395">
        <v>2</v>
      </c>
      <c r="Y74" s="402" t="s">
        <v>180</v>
      </c>
      <c r="Z74" s="395"/>
    </row>
    <row r="75" spans="1:26" ht="13" x14ac:dyDescent="0.2">
      <c r="U75" s="402" t="s">
        <v>182</v>
      </c>
      <c r="V75" s="395">
        <v>1</v>
      </c>
      <c r="Y75" s="402" t="s">
        <v>181</v>
      </c>
      <c r="Z75" s="395"/>
    </row>
    <row r="76" spans="1:26" ht="13" x14ac:dyDescent="0.2">
      <c r="A76" s="400"/>
      <c r="U76" s="405" t="s">
        <v>183</v>
      </c>
      <c r="V76" s="395"/>
      <c r="Y76" s="402" t="s">
        <v>182</v>
      </c>
      <c r="Z76" s="395"/>
    </row>
    <row r="77" spans="1:26" ht="13" x14ac:dyDescent="0.2">
      <c r="U77" s="405" t="s">
        <v>184</v>
      </c>
      <c r="V77" s="395"/>
      <c r="Y77" s="402" t="s">
        <v>183</v>
      </c>
      <c r="Z77" s="395"/>
    </row>
    <row r="78" spans="1:26" ht="13" x14ac:dyDescent="0.2">
      <c r="A78" s="128" t="s">
        <v>341</v>
      </c>
      <c r="B78" s="174"/>
      <c r="C78" s="174"/>
      <c r="D78" s="174"/>
      <c r="U78" s="402" t="s">
        <v>185</v>
      </c>
      <c r="V78" s="397">
        <v>2</v>
      </c>
      <c r="Y78" s="402" t="s">
        <v>184</v>
      </c>
      <c r="Z78" s="395"/>
    </row>
    <row r="79" spans="1:26" ht="13" x14ac:dyDescent="0.2">
      <c r="A79" s="406" t="s">
        <v>215</v>
      </c>
      <c r="B79" s="403" t="s">
        <v>214</v>
      </c>
      <c r="C79" s="403" t="s">
        <v>213</v>
      </c>
      <c r="D79" s="404" t="s">
        <v>21</v>
      </c>
      <c r="U79" s="402" t="s">
        <v>55</v>
      </c>
      <c r="V79" s="394">
        <f>SUM(V70:V78)</f>
        <v>107</v>
      </c>
      <c r="Y79" s="402" t="s">
        <v>185</v>
      </c>
      <c r="Z79" s="397"/>
    </row>
    <row r="80" spans="1:26" ht="13" x14ac:dyDescent="0.2">
      <c r="A80" s="407" t="s">
        <v>212</v>
      </c>
      <c r="B80" s="409" t="s">
        <v>212</v>
      </c>
      <c r="C80" s="222">
        <v>2</v>
      </c>
      <c r="D80" s="175">
        <f>C80</f>
        <v>2</v>
      </c>
      <c r="Y80" s="402" t="s">
        <v>55</v>
      </c>
      <c r="Z80" s="394">
        <f>SUM(Z71:Z79)</f>
        <v>236</v>
      </c>
    </row>
    <row r="81" spans="1:22" ht="13" x14ac:dyDescent="0.2">
      <c r="A81" s="408" t="s">
        <v>340</v>
      </c>
      <c r="B81" s="410" t="s">
        <v>340</v>
      </c>
      <c r="C81" s="223">
        <v>3</v>
      </c>
      <c r="D81" s="176"/>
    </row>
    <row r="82" spans="1:22" ht="13" x14ac:dyDescent="0.2">
      <c r="A82" s="177"/>
      <c r="B82" s="411" t="s">
        <v>339</v>
      </c>
      <c r="C82" s="224">
        <v>5</v>
      </c>
      <c r="D82" s="178">
        <f>C81+C82</f>
        <v>8</v>
      </c>
    </row>
    <row r="83" spans="1:22" ht="13" x14ac:dyDescent="0.2">
      <c r="A83" s="408" t="s">
        <v>338</v>
      </c>
      <c r="B83" s="410" t="s">
        <v>338</v>
      </c>
      <c r="C83" s="223">
        <v>5</v>
      </c>
      <c r="D83" s="176"/>
    </row>
    <row r="84" spans="1:22" ht="13" x14ac:dyDescent="0.2">
      <c r="A84" s="179"/>
      <c r="B84" s="412" t="s">
        <v>156</v>
      </c>
      <c r="C84" s="225">
        <v>3</v>
      </c>
      <c r="D84" s="180"/>
    </row>
    <row r="85" spans="1:22" ht="13" x14ac:dyDescent="0.2">
      <c r="A85" s="177"/>
      <c r="B85" s="411" t="s">
        <v>337</v>
      </c>
      <c r="C85" s="224">
        <v>2</v>
      </c>
      <c r="D85" s="178">
        <f>C83+C84+C85</f>
        <v>10</v>
      </c>
    </row>
    <row r="86" spans="1:22" ht="13" x14ac:dyDescent="0.2">
      <c r="A86" s="408" t="s">
        <v>336</v>
      </c>
      <c r="B86" s="410" t="s">
        <v>336</v>
      </c>
      <c r="C86" s="223">
        <v>4</v>
      </c>
      <c r="D86" s="176"/>
    </row>
    <row r="87" spans="1:22" ht="13" x14ac:dyDescent="0.2">
      <c r="A87" s="179"/>
      <c r="B87" s="412" t="s">
        <v>335</v>
      </c>
      <c r="C87" s="225">
        <v>2</v>
      </c>
      <c r="D87" s="180"/>
      <c r="T87" s="401"/>
      <c r="U87" s="401"/>
      <c r="V87" s="401"/>
    </row>
    <row r="88" spans="1:22" ht="13" x14ac:dyDescent="0.2">
      <c r="A88" s="177"/>
      <c r="B88" s="411" t="s">
        <v>334</v>
      </c>
      <c r="C88" s="224"/>
      <c r="D88" s="178">
        <f>C86+C87+C88</f>
        <v>6</v>
      </c>
      <c r="T88" s="401"/>
      <c r="U88" s="401"/>
      <c r="V88" s="401"/>
    </row>
    <row r="89" spans="1:22" ht="13" x14ac:dyDescent="0.2">
      <c r="A89" s="408" t="s">
        <v>333</v>
      </c>
      <c r="B89" s="410" t="s">
        <v>333</v>
      </c>
      <c r="C89" s="223">
        <v>4</v>
      </c>
      <c r="D89" s="176"/>
    </row>
    <row r="90" spans="1:22" ht="13" x14ac:dyDescent="0.2">
      <c r="A90" s="177"/>
      <c r="B90" s="411" t="s">
        <v>332</v>
      </c>
      <c r="C90" s="224">
        <v>1</v>
      </c>
      <c r="D90" s="178">
        <f>SUM(C89:C90)</f>
        <v>5</v>
      </c>
    </row>
    <row r="91" spans="1:22" ht="13" x14ac:dyDescent="0.2">
      <c r="A91" s="408" t="s">
        <v>331</v>
      </c>
      <c r="B91" s="410" t="s">
        <v>331</v>
      </c>
      <c r="C91" s="223">
        <v>5</v>
      </c>
      <c r="D91" s="176"/>
    </row>
    <row r="92" spans="1:22" ht="13" x14ac:dyDescent="0.2">
      <c r="A92" s="179"/>
      <c r="B92" s="412" t="s">
        <v>330</v>
      </c>
      <c r="C92" s="225">
        <v>1</v>
      </c>
      <c r="D92" s="180"/>
    </row>
    <row r="93" spans="1:22" ht="13" x14ac:dyDescent="0.2">
      <c r="A93" s="177"/>
      <c r="B93" s="411" t="s">
        <v>366</v>
      </c>
      <c r="C93" s="224"/>
      <c r="D93" s="178">
        <f>SUM(C91:C93)</f>
        <v>6</v>
      </c>
    </row>
    <row r="94" spans="1:22" ht="13" x14ac:dyDescent="0.2">
      <c r="A94" s="407" t="s">
        <v>329</v>
      </c>
      <c r="B94" s="409" t="s">
        <v>329</v>
      </c>
      <c r="C94" s="222">
        <v>1</v>
      </c>
      <c r="D94" s="175">
        <f>C94</f>
        <v>1</v>
      </c>
    </row>
    <row r="95" spans="1:22" ht="13" x14ac:dyDescent="0.2">
      <c r="A95" s="407" t="s">
        <v>328</v>
      </c>
      <c r="B95" s="409" t="s">
        <v>328</v>
      </c>
      <c r="C95" s="222">
        <v>7</v>
      </c>
      <c r="D95" s="175">
        <f>C95</f>
        <v>7</v>
      </c>
    </row>
    <row r="96" spans="1:22" ht="13" x14ac:dyDescent="0.2">
      <c r="A96" s="407" t="s">
        <v>327</v>
      </c>
      <c r="B96" s="409" t="s">
        <v>327</v>
      </c>
      <c r="C96" s="222">
        <v>23</v>
      </c>
      <c r="D96" s="175">
        <f>C96</f>
        <v>23</v>
      </c>
    </row>
    <row r="97" spans="1:4" ht="13" x14ac:dyDescent="0.2">
      <c r="A97" s="174"/>
      <c r="B97" s="174"/>
      <c r="C97" s="413" t="s">
        <v>55</v>
      </c>
      <c r="D97" s="181">
        <f>SUM(D80:D96)</f>
        <v>68</v>
      </c>
    </row>
    <row r="98" spans="1:4" ht="13" x14ac:dyDescent="0.2">
      <c r="A98" s="173"/>
      <c r="B98" s="173"/>
      <c r="C98" s="173"/>
      <c r="D98" s="173"/>
    </row>
    <row r="99" spans="1:4" ht="13" x14ac:dyDescent="0.2">
      <c r="A99" s="173"/>
      <c r="B99" s="173"/>
      <c r="C99" s="173"/>
      <c r="D99" s="173"/>
    </row>
    <row r="100" spans="1:4" ht="13" x14ac:dyDescent="0.2">
      <c r="A100" s="128" t="s">
        <v>326</v>
      </c>
      <c r="B100" s="174"/>
      <c r="C100" s="174"/>
      <c r="D100" s="174"/>
    </row>
    <row r="101" spans="1:4" ht="13" x14ac:dyDescent="0.2">
      <c r="A101" s="406" t="s">
        <v>215</v>
      </c>
      <c r="B101" s="403" t="s">
        <v>214</v>
      </c>
      <c r="C101" s="403" t="s">
        <v>213</v>
      </c>
      <c r="D101" s="404" t="s">
        <v>21</v>
      </c>
    </row>
    <row r="102" spans="1:4" ht="13" x14ac:dyDescent="0.2">
      <c r="A102" s="407" t="s">
        <v>212</v>
      </c>
      <c r="B102" s="409" t="s">
        <v>212</v>
      </c>
      <c r="C102" s="222">
        <v>2</v>
      </c>
      <c r="D102" s="175">
        <f>C102</f>
        <v>2</v>
      </c>
    </row>
    <row r="103" spans="1:4" ht="13" x14ac:dyDescent="0.2">
      <c r="A103" s="408" t="s">
        <v>325</v>
      </c>
      <c r="B103" s="410" t="s">
        <v>325</v>
      </c>
      <c r="C103" s="223">
        <v>16</v>
      </c>
      <c r="D103" s="176">
        <f>C103</f>
        <v>16</v>
      </c>
    </row>
    <row r="104" spans="1:4" ht="13" x14ac:dyDescent="0.2">
      <c r="A104" s="408" t="s">
        <v>324</v>
      </c>
      <c r="B104" s="410" t="s">
        <v>324</v>
      </c>
      <c r="C104" s="223">
        <v>11</v>
      </c>
      <c r="D104" s="176">
        <f>C104</f>
        <v>11</v>
      </c>
    </row>
    <row r="105" spans="1:4" ht="13" x14ac:dyDescent="0.2">
      <c r="A105" s="408" t="s">
        <v>323</v>
      </c>
      <c r="B105" s="410" t="s">
        <v>323</v>
      </c>
      <c r="C105" s="223">
        <v>9</v>
      </c>
      <c r="D105" s="176"/>
    </row>
    <row r="106" spans="1:4" ht="13" x14ac:dyDescent="0.2">
      <c r="A106" s="177"/>
      <c r="B106" s="411" t="s">
        <v>322</v>
      </c>
      <c r="C106" s="224">
        <v>2</v>
      </c>
      <c r="D106" s="178">
        <f>SUM(C105:C106)</f>
        <v>11</v>
      </c>
    </row>
    <row r="107" spans="1:4" ht="13" x14ac:dyDescent="0.2">
      <c r="A107" s="408" t="s">
        <v>321</v>
      </c>
      <c r="B107" s="410" t="s">
        <v>321</v>
      </c>
      <c r="C107" s="223">
        <v>9</v>
      </c>
      <c r="D107" s="176"/>
    </row>
    <row r="108" spans="1:4" ht="13" x14ac:dyDescent="0.2">
      <c r="A108" s="179"/>
      <c r="B108" s="412" t="s">
        <v>157</v>
      </c>
      <c r="C108" s="225">
        <v>21</v>
      </c>
      <c r="D108" s="180"/>
    </row>
    <row r="109" spans="1:4" ht="13" x14ac:dyDescent="0.2">
      <c r="A109" s="177"/>
      <c r="B109" s="411" t="s">
        <v>320</v>
      </c>
      <c r="C109" s="224">
        <v>17</v>
      </c>
      <c r="D109" s="178">
        <f>SUM(C107:C109)</f>
        <v>47</v>
      </c>
    </row>
    <row r="110" spans="1:4" ht="13" x14ac:dyDescent="0.2">
      <c r="A110" s="408" t="s">
        <v>319</v>
      </c>
      <c r="B110" s="410" t="s">
        <v>319</v>
      </c>
      <c r="C110" s="223">
        <v>8</v>
      </c>
      <c r="D110" s="176">
        <f>C110</f>
        <v>8</v>
      </c>
    </row>
    <row r="111" spans="1:4" ht="13" x14ac:dyDescent="0.2">
      <c r="A111" s="407" t="s">
        <v>318</v>
      </c>
      <c r="B111" s="409" t="s">
        <v>318</v>
      </c>
      <c r="C111" s="222">
        <v>7</v>
      </c>
      <c r="D111" s="175">
        <f>C111</f>
        <v>7</v>
      </c>
    </row>
    <row r="112" spans="1:4" ht="13" x14ac:dyDescent="0.2">
      <c r="A112" s="407" t="s">
        <v>317</v>
      </c>
      <c r="B112" s="409" t="s">
        <v>317</v>
      </c>
      <c r="C112" s="222">
        <v>5</v>
      </c>
      <c r="D112" s="175">
        <f>C112</f>
        <v>5</v>
      </c>
    </row>
    <row r="113" spans="1:4" ht="13" x14ac:dyDescent="0.2">
      <c r="A113" s="174"/>
      <c r="B113" s="174"/>
      <c r="C113" s="413" t="s">
        <v>55</v>
      </c>
      <c r="D113" s="181">
        <f>SUM(D102:D112)</f>
        <v>107</v>
      </c>
    </row>
    <row r="114" spans="1:4" ht="13" x14ac:dyDescent="0.2">
      <c r="A114" s="173"/>
      <c r="B114" s="173"/>
      <c r="C114" s="173"/>
      <c r="D114" s="173"/>
    </row>
    <row r="115" spans="1:4" ht="13" x14ac:dyDescent="0.2">
      <c r="A115" s="173"/>
      <c r="B115" s="173"/>
      <c r="C115" s="173"/>
      <c r="D115" s="173"/>
    </row>
    <row r="116" spans="1:4" ht="13" x14ac:dyDescent="0.2">
      <c r="A116" s="128" t="s">
        <v>316</v>
      </c>
      <c r="B116" s="174"/>
      <c r="C116" s="174"/>
      <c r="D116" s="174"/>
    </row>
    <row r="117" spans="1:4" ht="13" x14ac:dyDescent="0.2">
      <c r="A117" s="406" t="s">
        <v>215</v>
      </c>
      <c r="B117" s="403" t="s">
        <v>214</v>
      </c>
      <c r="C117" s="403" t="s">
        <v>213</v>
      </c>
      <c r="D117" s="404" t="s">
        <v>21</v>
      </c>
    </row>
    <row r="118" spans="1:4" ht="13" x14ac:dyDescent="0.2">
      <c r="A118" s="407" t="s">
        <v>212</v>
      </c>
      <c r="B118" s="409" t="s">
        <v>212</v>
      </c>
      <c r="C118" s="222">
        <v>1</v>
      </c>
      <c r="D118" s="175">
        <f>C118</f>
        <v>1</v>
      </c>
    </row>
    <row r="119" spans="1:4" ht="13" x14ac:dyDescent="0.2">
      <c r="A119" s="408" t="s">
        <v>315</v>
      </c>
      <c r="B119" s="410" t="s">
        <v>315</v>
      </c>
      <c r="C119" s="223">
        <v>12</v>
      </c>
      <c r="D119" s="176"/>
    </row>
    <row r="120" spans="1:4" ht="13" x14ac:dyDescent="0.2">
      <c r="A120" s="177"/>
      <c r="B120" s="411" t="s">
        <v>314</v>
      </c>
      <c r="C120" s="224">
        <v>2</v>
      </c>
      <c r="D120" s="178">
        <f>SUM(C119:C120)</f>
        <v>14</v>
      </c>
    </row>
    <row r="121" spans="1:4" ht="13" x14ac:dyDescent="0.2">
      <c r="A121" s="408" t="s">
        <v>313</v>
      </c>
      <c r="B121" s="410" t="s">
        <v>313</v>
      </c>
      <c r="C121" s="223">
        <v>14</v>
      </c>
      <c r="D121" s="176"/>
    </row>
    <row r="122" spans="1:4" ht="13" x14ac:dyDescent="0.2">
      <c r="A122" s="179"/>
      <c r="B122" s="412" t="s">
        <v>159</v>
      </c>
      <c r="C122" s="225">
        <v>9</v>
      </c>
      <c r="D122" s="180"/>
    </row>
    <row r="123" spans="1:4" ht="13" x14ac:dyDescent="0.2">
      <c r="A123" s="177"/>
      <c r="B123" s="411" t="s">
        <v>312</v>
      </c>
      <c r="C123" s="224">
        <v>10</v>
      </c>
      <c r="D123" s="178">
        <f>SUM(C121:C123)</f>
        <v>33</v>
      </c>
    </row>
    <row r="124" spans="1:4" ht="13" x14ac:dyDescent="0.2">
      <c r="A124" s="408" t="s">
        <v>311</v>
      </c>
      <c r="B124" s="410" t="s">
        <v>311</v>
      </c>
      <c r="C124" s="223">
        <v>12</v>
      </c>
      <c r="D124" s="176"/>
    </row>
    <row r="125" spans="1:4" ht="13" x14ac:dyDescent="0.2">
      <c r="A125" s="177"/>
      <c r="B125" s="411" t="s">
        <v>310</v>
      </c>
      <c r="C125" s="224">
        <v>7</v>
      </c>
      <c r="D125" s="178">
        <f>SUM(C124:C125)</f>
        <v>19</v>
      </c>
    </row>
    <row r="126" spans="1:4" ht="13" x14ac:dyDescent="0.2">
      <c r="A126" s="408" t="s">
        <v>309</v>
      </c>
      <c r="B126" s="410" t="s">
        <v>309</v>
      </c>
      <c r="C126" s="223">
        <v>11</v>
      </c>
      <c r="D126" s="176">
        <f>C126</f>
        <v>11</v>
      </c>
    </row>
    <row r="127" spans="1:4" ht="13" x14ac:dyDescent="0.2">
      <c r="A127" s="408" t="s">
        <v>308</v>
      </c>
      <c r="B127" s="410" t="s">
        <v>308</v>
      </c>
      <c r="C127" s="223">
        <v>12</v>
      </c>
      <c r="D127" s="176"/>
    </row>
    <row r="128" spans="1:4" ht="13" x14ac:dyDescent="0.2">
      <c r="A128" s="179"/>
      <c r="B128" s="412" t="s">
        <v>307</v>
      </c>
      <c r="C128" s="225">
        <v>7</v>
      </c>
      <c r="D128" s="180"/>
    </row>
    <row r="129" spans="1:4" ht="13" x14ac:dyDescent="0.2">
      <c r="A129" s="177"/>
      <c r="B129" s="411" t="s">
        <v>158</v>
      </c>
      <c r="C129" s="224">
        <v>1</v>
      </c>
      <c r="D129" s="178">
        <f>SUM(C127:C129)</f>
        <v>20</v>
      </c>
    </row>
    <row r="130" spans="1:4" ht="13" x14ac:dyDescent="0.2">
      <c r="A130" s="408" t="s">
        <v>160</v>
      </c>
      <c r="B130" s="410" t="s">
        <v>160</v>
      </c>
      <c r="C130" s="223">
        <v>35</v>
      </c>
      <c r="D130" s="176"/>
    </row>
    <row r="131" spans="1:4" ht="13" x14ac:dyDescent="0.2">
      <c r="A131" s="177"/>
      <c r="B131" s="411" t="s">
        <v>306</v>
      </c>
      <c r="C131" s="224">
        <v>12</v>
      </c>
      <c r="D131" s="178">
        <f>SUM(C130:C131)</f>
        <v>47</v>
      </c>
    </row>
    <row r="132" spans="1:4" ht="13" x14ac:dyDescent="0.2">
      <c r="A132" s="408" t="s">
        <v>305</v>
      </c>
      <c r="B132" s="410" t="s">
        <v>305</v>
      </c>
      <c r="C132" s="223">
        <v>16</v>
      </c>
      <c r="D132" s="176"/>
    </row>
    <row r="133" spans="1:4" ht="13" x14ac:dyDescent="0.2">
      <c r="A133" s="177"/>
      <c r="B133" s="411" t="s">
        <v>161</v>
      </c>
      <c r="C133" s="224">
        <v>9</v>
      </c>
      <c r="D133" s="178">
        <f>SUM(C132:C133)</f>
        <v>25</v>
      </c>
    </row>
    <row r="134" spans="1:4" ht="13" x14ac:dyDescent="0.2">
      <c r="A134" s="407" t="s">
        <v>304</v>
      </c>
      <c r="B134" s="409" t="s">
        <v>304</v>
      </c>
      <c r="C134" s="222">
        <v>20</v>
      </c>
      <c r="D134" s="175">
        <f>C134</f>
        <v>20</v>
      </c>
    </row>
    <row r="135" spans="1:4" ht="13" x14ac:dyDescent="0.2">
      <c r="A135" s="174"/>
      <c r="B135" s="174"/>
      <c r="C135" s="413" t="s">
        <v>55</v>
      </c>
      <c r="D135" s="181">
        <f>SUM(D118:D134)</f>
        <v>190</v>
      </c>
    </row>
    <row r="136" spans="1:4" ht="13" x14ac:dyDescent="0.2">
      <c r="A136" s="173"/>
      <c r="B136" s="173"/>
      <c r="C136" s="173"/>
      <c r="D136" s="173"/>
    </row>
    <row r="137" spans="1:4" ht="13" x14ac:dyDescent="0.2">
      <c r="A137" s="128" t="s">
        <v>303</v>
      </c>
      <c r="B137" s="174"/>
      <c r="C137" s="174"/>
      <c r="D137" s="174"/>
    </row>
    <row r="138" spans="1:4" ht="13" x14ac:dyDescent="0.2">
      <c r="A138" s="406" t="s">
        <v>215</v>
      </c>
      <c r="B138" s="403" t="s">
        <v>214</v>
      </c>
      <c r="C138" s="403" t="s">
        <v>213</v>
      </c>
      <c r="D138" s="404" t="s">
        <v>21</v>
      </c>
    </row>
    <row r="139" spans="1:4" ht="13" x14ac:dyDescent="0.2">
      <c r="A139" s="407" t="s">
        <v>212</v>
      </c>
      <c r="B139" s="409" t="s">
        <v>212</v>
      </c>
      <c r="C139" s="222">
        <v>0</v>
      </c>
      <c r="D139" s="175">
        <f>C139</f>
        <v>0</v>
      </c>
    </row>
    <row r="140" spans="1:4" ht="13" x14ac:dyDescent="0.2">
      <c r="A140" s="408" t="s">
        <v>163</v>
      </c>
      <c r="B140" s="410" t="s">
        <v>163</v>
      </c>
      <c r="C140" s="223">
        <v>15</v>
      </c>
      <c r="D140" s="176"/>
    </row>
    <row r="141" spans="1:4" ht="13" x14ac:dyDescent="0.2">
      <c r="A141" s="179"/>
      <c r="B141" s="412" t="s">
        <v>302</v>
      </c>
      <c r="C141" s="225">
        <v>8</v>
      </c>
      <c r="D141" s="180"/>
    </row>
    <row r="142" spans="1:4" ht="13" x14ac:dyDescent="0.2">
      <c r="A142" s="177"/>
      <c r="B142" s="411" t="s">
        <v>301</v>
      </c>
      <c r="C142" s="224">
        <v>9</v>
      </c>
      <c r="D142" s="178">
        <f>SUM(C140:C142)</f>
        <v>32</v>
      </c>
    </row>
    <row r="143" spans="1:4" ht="13" x14ac:dyDescent="0.2">
      <c r="A143" s="407" t="s">
        <v>164</v>
      </c>
      <c r="B143" s="409" t="s">
        <v>164</v>
      </c>
      <c r="C143" s="222">
        <v>3</v>
      </c>
      <c r="D143" s="175">
        <f>C143</f>
        <v>3</v>
      </c>
    </row>
    <row r="144" spans="1:4" ht="13" x14ac:dyDescent="0.2">
      <c r="A144" s="407" t="s">
        <v>300</v>
      </c>
      <c r="B144" s="409" t="s">
        <v>300</v>
      </c>
      <c r="C144" s="222">
        <v>15</v>
      </c>
      <c r="D144" s="175">
        <f>C144</f>
        <v>15</v>
      </c>
    </row>
    <row r="145" spans="1:4" ht="13" x14ac:dyDescent="0.2">
      <c r="A145" s="408" t="s">
        <v>299</v>
      </c>
      <c r="B145" s="410" t="s">
        <v>299</v>
      </c>
      <c r="C145" s="223">
        <v>21</v>
      </c>
      <c r="D145" s="176"/>
    </row>
    <row r="146" spans="1:4" ht="13" x14ac:dyDescent="0.2">
      <c r="A146" s="177"/>
      <c r="B146" s="411" t="s">
        <v>298</v>
      </c>
      <c r="C146" s="224">
        <v>11</v>
      </c>
      <c r="D146" s="178">
        <f>SUM(C145:C146)</f>
        <v>32</v>
      </c>
    </row>
    <row r="147" spans="1:4" ht="13" x14ac:dyDescent="0.2">
      <c r="A147" s="407" t="s">
        <v>297</v>
      </c>
      <c r="B147" s="409" t="s">
        <v>297</v>
      </c>
      <c r="C147" s="222">
        <v>4</v>
      </c>
      <c r="D147" s="175">
        <f>C147</f>
        <v>4</v>
      </c>
    </row>
    <row r="148" spans="1:4" ht="13" x14ac:dyDescent="0.2">
      <c r="A148" s="174"/>
      <c r="B148" s="174"/>
      <c r="C148" s="414" t="s">
        <v>55</v>
      </c>
      <c r="D148" s="182">
        <f>SUM(D139:D147)</f>
        <v>86</v>
      </c>
    </row>
    <row r="149" spans="1:4" ht="13" x14ac:dyDescent="0.2">
      <c r="A149" s="174"/>
      <c r="B149" s="174"/>
      <c r="C149" s="174"/>
      <c r="D149" s="174"/>
    </row>
    <row r="150" spans="1:4" ht="13" x14ac:dyDescent="0.2">
      <c r="A150" s="173"/>
      <c r="B150" s="173"/>
      <c r="C150" s="173"/>
      <c r="D150" s="173"/>
    </row>
    <row r="151" spans="1:4" ht="13" x14ac:dyDescent="0.2">
      <c r="A151" s="128" t="s">
        <v>296</v>
      </c>
      <c r="B151" s="174"/>
      <c r="C151" s="174"/>
      <c r="D151" s="174"/>
    </row>
    <row r="152" spans="1:4" ht="13" x14ac:dyDescent="0.2">
      <c r="A152" s="406" t="s">
        <v>215</v>
      </c>
      <c r="B152" s="403" t="s">
        <v>214</v>
      </c>
      <c r="C152" s="403" t="s">
        <v>213</v>
      </c>
      <c r="D152" s="404" t="s">
        <v>21</v>
      </c>
    </row>
    <row r="153" spans="1:4" ht="13" x14ac:dyDescent="0.2">
      <c r="A153" s="407" t="s">
        <v>212</v>
      </c>
      <c r="B153" s="409" t="s">
        <v>212</v>
      </c>
      <c r="C153" s="222">
        <v>1</v>
      </c>
      <c r="D153" s="175">
        <f>C153</f>
        <v>1</v>
      </c>
    </row>
    <row r="154" spans="1:4" ht="13" x14ac:dyDescent="0.2">
      <c r="A154" s="408" t="s">
        <v>295</v>
      </c>
      <c r="B154" s="410" t="s">
        <v>295</v>
      </c>
      <c r="C154" s="223">
        <v>6</v>
      </c>
      <c r="D154" s="176"/>
    </row>
    <row r="155" spans="1:4" ht="13" x14ac:dyDescent="0.2">
      <c r="A155" s="179"/>
      <c r="B155" s="412" t="s">
        <v>294</v>
      </c>
      <c r="C155" s="225">
        <v>7</v>
      </c>
      <c r="D155" s="180"/>
    </row>
    <row r="156" spans="1:4" ht="13" x14ac:dyDescent="0.2">
      <c r="A156" s="177"/>
      <c r="B156" s="411" t="s">
        <v>293</v>
      </c>
      <c r="C156" s="224">
        <v>6</v>
      </c>
      <c r="D156" s="178">
        <f>SUM(C154:C156)</f>
        <v>19</v>
      </c>
    </row>
    <row r="157" spans="1:4" ht="13" x14ac:dyDescent="0.2">
      <c r="A157" s="408" t="s">
        <v>292</v>
      </c>
      <c r="B157" s="410" t="s">
        <v>292</v>
      </c>
      <c r="C157" s="223">
        <v>30</v>
      </c>
      <c r="D157" s="176"/>
    </row>
    <row r="158" spans="1:4" ht="13" x14ac:dyDescent="0.2">
      <c r="A158" s="177"/>
      <c r="B158" s="411" t="s">
        <v>291</v>
      </c>
      <c r="C158" s="224">
        <v>0</v>
      </c>
      <c r="D158" s="178">
        <f>SUM(C157:C158)</f>
        <v>30</v>
      </c>
    </row>
    <row r="159" spans="1:4" ht="13" x14ac:dyDescent="0.2">
      <c r="A159" s="408" t="s">
        <v>290</v>
      </c>
      <c r="B159" s="410" t="s">
        <v>290</v>
      </c>
      <c r="C159" s="223">
        <v>14</v>
      </c>
      <c r="D159" s="176"/>
    </row>
    <row r="160" spans="1:4" ht="13" x14ac:dyDescent="0.2">
      <c r="A160" s="177"/>
      <c r="B160" s="411" t="s">
        <v>17</v>
      </c>
      <c r="C160" s="224">
        <v>9</v>
      </c>
      <c r="D160" s="178">
        <f>SUM(C159:C160)</f>
        <v>23</v>
      </c>
    </row>
    <row r="161" spans="1:4" ht="13" x14ac:dyDescent="0.2">
      <c r="A161" s="408" t="s">
        <v>166</v>
      </c>
      <c r="B161" s="410" t="s">
        <v>166</v>
      </c>
      <c r="C161" s="223">
        <v>16</v>
      </c>
      <c r="D161" s="176"/>
    </row>
    <row r="162" spans="1:4" ht="13" x14ac:dyDescent="0.2">
      <c r="A162" s="177"/>
      <c r="B162" s="411" t="s">
        <v>289</v>
      </c>
      <c r="C162" s="224">
        <v>7</v>
      </c>
      <c r="D162" s="178">
        <f>SUM(C161:C162)</f>
        <v>23</v>
      </c>
    </row>
    <row r="163" spans="1:4" ht="13" x14ac:dyDescent="0.2">
      <c r="A163" s="408" t="s">
        <v>288</v>
      </c>
      <c r="B163" s="410" t="s">
        <v>288</v>
      </c>
      <c r="C163" s="223">
        <v>18</v>
      </c>
      <c r="D163" s="176"/>
    </row>
    <row r="164" spans="1:4" ht="13" x14ac:dyDescent="0.2">
      <c r="A164" s="177"/>
      <c r="B164" s="411" t="s">
        <v>287</v>
      </c>
      <c r="C164" s="224">
        <v>10</v>
      </c>
      <c r="D164" s="178">
        <f>SUM(C163:C164)</f>
        <v>28</v>
      </c>
    </row>
    <row r="165" spans="1:4" ht="13" x14ac:dyDescent="0.2">
      <c r="A165" s="408" t="s">
        <v>286</v>
      </c>
      <c r="B165" s="410" t="s">
        <v>286</v>
      </c>
      <c r="C165" s="223">
        <v>15</v>
      </c>
      <c r="D165" s="176"/>
    </row>
    <row r="166" spans="1:4" ht="13" x14ac:dyDescent="0.2">
      <c r="A166" s="177"/>
      <c r="B166" s="411" t="s">
        <v>285</v>
      </c>
      <c r="C166" s="224">
        <v>4</v>
      </c>
      <c r="D166" s="178">
        <f>SUM(C165:C166)</f>
        <v>19</v>
      </c>
    </row>
    <row r="167" spans="1:4" ht="13" x14ac:dyDescent="0.2">
      <c r="A167" s="408" t="s">
        <v>284</v>
      </c>
      <c r="B167" s="410" t="s">
        <v>284</v>
      </c>
      <c r="C167" s="223">
        <v>21</v>
      </c>
      <c r="D167" s="176"/>
    </row>
    <row r="168" spans="1:4" ht="13" x14ac:dyDescent="0.2">
      <c r="A168" s="179"/>
      <c r="B168" s="412" t="s">
        <v>283</v>
      </c>
      <c r="C168" s="225">
        <v>4</v>
      </c>
      <c r="D168" s="180"/>
    </row>
    <row r="169" spans="1:4" ht="13" x14ac:dyDescent="0.2">
      <c r="A169" s="177"/>
      <c r="B169" s="411" t="s">
        <v>282</v>
      </c>
      <c r="C169" s="224">
        <v>9</v>
      </c>
      <c r="D169" s="178">
        <f>SUM(C167:C169)</f>
        <v>34</v>
      </c>
    </row>
    <row r="170" spans="1:4" ht="13" x14ac:dyDescent="0.2">
      <c r="A170" s="407" t="s">
        <v>281</v>
      </c>
      <c r="B170" s="409" t="s">
        <v>281</v>
      </c>
      <c r="C170" s="222">
        <v>5</v>
      </c>
      <c r="D170" s="175">
        <f>SUM(C170)</f>
        <v>5</v>
      </c>
    </row>
    <row r="171" spans="1:4" ht="13" x14ac:dyDescent="0.2">
      <c r="A171" s="174"/>
      <c r="B171" s="174"/>
      <c r="C171" s="414" t="s">
        <v>55</v>
      </c>
      <c r="D171" s="182">
        <f>SUM(D153:D170)</f>
        <v>182</v>
      </c>
    </row>
    <row r="172" spans="1:4" ht="13" x14ac:dyDescent="0.2">
      <c r="A172" s="173"/>
      <c r="B172" s="173"/>
      <c r="C172" s="173"/>
      <c r="D172" s="173"/>
    </row>
    <row r="173" spans="1:4" ht="13" x14ac:dyDescent="0.2">
      <c r="A173" s="128" t="s">
        <v>280</v>
      </c>
      <c r="B173" s="174"/>
      <c r="C173" s="174"/>
      <c r="D173" s="174"/>
    </row>
    <row r="174" spans="1:4" ht="13" x14ac:dyDescent="0.2">
      <c r="A174" s="406" t="s">
        <v>215</v>
      </c>
      <c r="B174" s="403" t="s">
        <v>214</v>
      </c>
      <c r="C174" s="403" t="s">
        <v>213</v>
      </c>
      <c r="D174" s="404" t="s">
        <v>21</v>
      </c>
    </row>
    <row r="175" spans="1:4" ht="13" x14ac:dyDescent="0.2">
      <c r="A175" s="407" t="s">
        <v>212</v>
      </c>
      <c r="B175" s="409" t="s">
        <v>212</v>
      </c>
      <c r="C175" s="222">
        <v>0</v>
      </c>
      <c r="D175" s="175">
        <f>C175</f>
        <v>0</v>
      </c>
    </row>
    <row r="176" spans="1:4" ht="13" x14ac:dyDescent="0.2">
      <c r="A176" s="408" t="s">
        <v>279</v>
      </c>
      <c r="B176" s="410" t="s">
        <v>279</v>
      </c>
      <c r="C176" s="223">
        <v>21</v>
      </c>
      <c r="D176" s="176">
        <f>C176</f>
        <v>21</v>
      </c>
    </row>
    <row r="177" spans="1:4" ht="13" x14ac:dyDescent="0.2">
      <c r="A177" s="408" t="s">
        <v>278</v>
      </c>
      <c r="B177" s="410" t="s">
        <v>278</v>
      </c>
      <c r="C177" s="223">
        <v>19</v>
      </c>
      <c r="D177" s="176">
        <f>C177</f>
        <v>19</v>
      </c>
    </row>
    <row r="178" spans="1:4" ht="13" x14ac:dyDescent="0.2">
      <c r="A178" s="408" t="s">
        <v>277</v>
      </c>
      <c r="B178" s="410" t="s">
        <v>277</v>
      </c>
      <c r="C178" s="223">
        <v>25</v>
      </c>
      <c r="D178" s="176"/>
    </row>
    <row r="179" spans="1:4" ht="13" x14ac:dyDescent="0.2">
      <c r="A179" s="179"/>
      <c r="B179" s="412" t="s">
        <v>276</v>
      </c>
      <c r="C179" s="225">
        <v>7</v>
      </c>
      <c r="D179" s="180"/>
    </row>
    <row r="180" spans="1:4" ht="13" x14ac:dyDescent="0.2">
      <c r="A180" s="177"/>
      <c r="B180" s="411" t="s">
        <v>275</v>
      </c>
      <c r="C180" s="224">
        <v>12</v>
      </c>
      <c r="D180" s="178">
        <f>SUM(C178:C180)</f>
        <v>44</v>
      </c>
    </row>
    <row r="181" spans="1:4" ht="13" x14ac:dyDescent="0.2">
      <c r="A181" s="408" t="s">
        <v>169</v>
      </c>
      <c r="B181" s="410" t="s">
        <v>169</v>
      </c>
      <c r="C181" s="223">
        <v>19</v>
      </c>
      <c r="D181" s="176"/>
    </row>
    <row r="182" spans="1:4" ht="13" x14ac:dyDescent="0.2">
      <c r="A182" s="177"/>
      <c r="B182" s="411" t="s">
        <v>274</v>
      </c>
      <c r="C182" s="224">
        <v>6</v>
      </c>
      <c r="D182" s="178">
        <f>SUM(C181:C182)</f>
        <v>25</v>
      </c>
    </row>
    <row r="183" spans="1:4" ht="13" x14ac:dyDescent="0.2">
      <c r="A183" s="408" t="s">
        <v>273</v>
      </c>
      <c r="B183" s="410" t="s">
        <v>273</v>
      </c>
      <c r="C183" s="223">
        <v>26</v>
      </c>
      <c r="D183" s="176"/>
    </row>
    <row r="184" spans="1:4" ht="13" x14ac:dyDescent="0.2">
      <c r="A184" s="177"/>
      <c r="B184" s="411" t="s">
        <v>272</v>
      </c>
      <c r="C184" s="224">
        <v>4</v>
      </c>
      <c r="D184" s="178">
        <f>SUM(C183:C184)</f>
        <v>30</v>
      </c>
    </row>
    <row r="185" spans="1:4" ht="13" x14ac:dyDescent="0.2">
      <c r="A185" s="408" t="s">
        <v>271</v>
      </c>
      <c r="B185" s="410" t="s">
        <v>271</v>
      </c>
      <c r="C185" s="223">
        <v>14</v>
      </c>
      <c r="D185" s="176"/>
    </row>
    <row r="186" spans="1:4" ht="13" x14ac:dyDescent="0.2">
      <c r="A186" s="179"/>
      <c r="B186" s="412" t="s">
        <v>356</v>
      </c>
      <c r="C186" s="225">
        <v>5</v>
      </c>
      <c r="D186" s="180"/>
    </row>
    <row r="187" spans="1:4" ht="13" x14ac:dyDescent="0.2">
      <c r="A187" s="177"/>
      <c r="B187" s="411" t="s">
        <v>270</v>
      </c>
      <c r="C187" s="224"/>
      <c r="D187" s="178">
        <f>SUM(C185:C187)</f>
        <v>19</v>
      </c>
    </row>
    <row r="188" spans="1:4" ht="13" x14ac:dyDescent="0.2">
      <c r="A188" s="408" t="s">
        <v>269</v>
      </c>
      <c r="B188" s="410" t="s">
        <v>269</v>
      </c>
      <c r="C188" s="223">
        <v>8</v>
      </c>
      <c r="D188" s="176"/>
    </row>
    <row r="189" spans="1:4" ht="13" x14ac:dyDescent="0.2">
      <c r="A189" s="179"/>
      <c r="B189" s="412" t="s">
        <v>268</v>
      </c>
      <c r="C189" s="225">
        <v>14</v>
      </c>
      <c r="D189" s="180"/>
    </row>
    <row r="190" spans="1:4" ht="13" x14ac:dyDescent="0.2">
      <c r="A190" s="177"/>
      <c r="B190" s="411" t="s">
        <v>12</v>
      </c>
      <c r="C190" s="224">
        <v>5</v>
      </c>
      <c r="D190" s="178">
        <f>SUM(C188:C190)</f>
        <v>27</v>
      </c>
    </row>
    <row r="191" spans="1:4" ht="13" x14ac:dyDescent="0.2">
      <c r="A191" s="407" t="s">
        <v>267</v>
      </c>
      <c r="B191" s="409" t="s">
        <v>267</v>
      </c>
      <c r="C191" s="222">
        <v>18</v>
      </c>
      <c r="D191" s="175">
        <f>C191</f>
        <v>18</v>
      </c>
    </row>
    <row r="192" spans="1:4" ht="13" x14ac:dyDescent="0.2">
      <c r="A192" s="408" t="s">
        <v>266</v>
      </c>
      <c r="B192" s="410" t="s">
        <v>266</v>
      </c>
      <c r="C192" s="223">
        <v>10</v>
      </c>
      <c r="D192" s="176"/>
    </row>
    <row r="193" spans="1:4" ht="13" x14ac:dyDescent="0.2">
      <c r="A193" s="179"/>
      <c r="B193" s="412" t="s">
        <v>265</v>
      </c>
      <c r="C193" s="225">
        <v>4</v>
      </c>
      <c r="D193" s="180"/>
    </row>
    <row r="194" spans="1:4" ht="13" x14ac:dyDescent="0.2">
      <c r="A194" s="177"/>
      <c r="B194" s="411" t="s">
        <v>0</v>
      </c>
      <c r="C194" s="224">
        <v>4</v>
      </c>
      <c r="D194" s="178">
        <f>SUM(C192:C194)</f>
        <v>18</v>
      </c>
    </row>
    <row r="195" spans="1:4" ht="13" x14ac:dyDescent="0.2">
      <c r="A195" s="407" t="s">
        <v>2</v>
      </c>
      <c r="B195" s="409" t="s">
        <v>2</v>
      </c>
      <c r="C195" s="222">
        <v>15</v>
      </c>
      <c r="D195" s="175">
        <f>C195</f>
        <v>15</v>
      </c>
    </row>
    <row r="196" spans="1:4" ht="13" x14ac:dyDescent="0.2">
      <c r="A196" s="174"/>
      <c r="B196" s="174"/>
      <c r="C196" s="414" t="s">
        <v>55</v>
      </c>
      <c r="D196" s="182">
        <f>SUM(D175:D195)</f>
        <v>236</v>
      </c>
    </row>
    <row r="197" spans="1:4" ht="13" x14ac:dyDescent="0.2">
      <c r="A197" s="173"/>
      <c r="B197" s="173"/>
      <c r="C197" s="173"/>
      <c r="D197" s="173"/>
    </row>
    <row r="198" spans="1:4" ht="13" x14ac:dyDescent="0.2">
      <c r="A198" s="173"/>
      <c r="B198" s="173"/>
      <c r="C198" s="173"/>
      <c r="D198" s="173"/>
    </row>
    <row r="199" spans="1:4" ht="13" x14ac:dyDescent="0.2">
      <c r="A199" s="128" t="s">
        <v>264</v>
      </c>
      <c r="B199" s="174"/>
      <c r="C199" s="174"/>
      <c r="D199" s="174"/>
    </row>
    <row r="200" spans="1:4" ht="13" x14ac:dyDescent="0.2">
      <c r="A200" s="406" t="s">
        <v>215</v>
      </c>
      <c r="B200" s="403" t="s">
        <v>214</v>
      </c>
      <c r="C200" s="403" t="s">
        <v>213</v>
      </c>
      <c r="D200" s="404" t="s">
        <v>21</v>
      </c>
    </row>
    <row r="201" spans="1:4" ht="13" x14ac:dyDescent="0.2">
      <c r="A201" s="407" t="s">
        <v>212</v>
      </c>
      <c r="B201" s="409" t="s">
        <v>212</v>
      </c>
      <c r="C201" s="222">
        <v>0</v>
      </c>
      <c r="D201" s="175">
        <f>C201</f>
        <v>0</v>
      </c>
    </row>
    <row r="202" spans="1:4" ht="13" x14ac:dyDescent="0.2">
      <c r="A202" s="408" t="s">
        <v>263</v>
      </c>
      <c r="B202" s="410" t="s">
        <v>263</v>
      </c>
      <c r="C202" s="223">
        <v>5</v>
      </c>
      <c r="D202" s="176"/>
    </row>
    <row r="203" spans="1:4" ht="13" x14ac:dyDescent="0.2">
      <c r="A203" s="177"/>
      <c r="B203" s="411" t="s">
        <v>262</v>
      </c>
      <c r="C203" s="224">
        <v>8</v>
      </c>
      <c r="D203" s="178">
        <f>SUM(C202:C203)</f>
        <v>13</v>
      </c>
    </row>
    <row r="204" spans="1:4" ht="13" x14ac:dyDescent="0.2">
      <c r="A204" s="408" t="s">
        <v>261</v>
      </c>
      <c r="B204" s="410" t="s">
        <v>261</v>
      </c>
      <c r="C204" s="223">
        <v>23</v>
      </c>
      <c r="D204" s="176"/>
    </row>
    <row r="205" spans="1:4" ht="13" x14ac:dyDescent="0.2">
      <c r="A205" s="179"/>
      <c r="B205" s="412" t="s">
        <v>260</v>
      </c>
      <c r="C205" s="225">
        <v>7</v>
      </c>
      <c r="D205" s="180"/>
    </row>
    <row r="206" spans="1:4" ht="13" x14ac:dyDescent="0.2">
      <c r="A206" s="179"/>
      <c r="B206" s="412" t="s">
        <v>259</v>
      </c>
      <c r="C206" s="225"/>
      <c r="D206" s="180"/>
    </row>
    <row r="207" spans="1:4" ht="13" x14ac:dyDescent="0.2">
      <c r="A207" s="177"/>
      <c r="B207" s="411" t="s">
        <v>258</v>
      </c>
      <c r="C207" s="224">
        <v>3</v>
      </c>
      <c r="D207" s="178">
        <f>SUM(C204:C207)</f>
        <v>33</v>
      </c>
    </row>
    <row r="208" spans="1:4" ht="13" x14ac:dyDescent="0.2">
      <c r="A208" s="408" t="s">
        <v>257</v>
      </c>
      <c r="B208" s="410" t="s">
        <v>257</v>
      </c>
      <c r="C208" s="223">
        <v>8</v>
      </c>
      <c r="D208" s="176">
        <f>C208</f>
        <v>8</v>
      </c>
    </row>
    <row r="209" spans="1:4" ht="13" x14ac:dyDescent="0.2">
      <c r="A209" s="408" t="s">
        <v>256</v>
      </c>
      <c r="B209" s="410" t="s">
        <v>256</v>
      </c>
      <c r="C209" s="223">
        <v>21</v>
      </c>
      <c r="D209" s="176">
        <f>C209</f>
        <v>21</v>
      </c>
    </row>
    <row r="210" spans="1:4" ht="13" x14ac:dyDescent="0.2">
      <c r="A210" s="408" t="s">
        <v>255</v>
      </c>
      <c r="B210" s="410" t="s">
        <v>255</v>
      </c>
      <c r="C210" s="223">
        <v>8</v>
      </c>
      <c r="D210" s="176">
        <f>C210</f>
        <v>8</v>
      </c>
    </row>
    <row r="211" spans="1:4" ht="13" x14ac:dyDescent="0.2">
      <c r="A211" s="408" t="s">
        <v>254</v>
      </c>
      <c r="B211" s="410" t="s">
        <v>254</v>
      </c>
      <c r="C211" s="223">
        <v>15</v>
      </c>
      <c r="D211" s="176"/>
    </row>
    <row r="212" spans="1:4" ht="13" x14ac:dyDescent="0.2">
      <c r="A212" s="179"/>
      <c r="B212" s="412" t="s">
        <v>3</v>
      </c>
      <c r="C212" s="225">
        <v>3</v>
      </c>
      <c r="D212" s="180"/>
    </row>
    <row r="213" spans="1:4" ht="13" x14ac:dyDescent="0.2">
      <c r="A213" s="177"/>
      <c r="B213" s="411" t="s">
        <v>253</v>
      </c>
      <c r="C213" s="224">
        <v>6</v>
      </c>
      <c r="D213" s="178">
        <f>SUM(C211:C213)</f>
        <v>24</v>
      </c>
    </row>
    <row r="214" spans="1:4" ht="13" x14ac:dyDescent="0.2">
      <c r="A214" s="408" t="s">
        <v>252</v>
      </c>
      <c r="B214" s="410" t="s">
        <v>252</v>
      </c>
      <c r="C214" s="223">
        <v>25</v>
      </c>
      <c r="D214" s="176"/>
    </row>
    <row r="215" spans="1:4" ht="13" x14ac:dyDescent="0.2">
      <c r="A215" s="179"/>
      <c r="B215" s="412" t="s">
        <v>251</v>
      </c>
      <c r="C215" s="225">
        <v>13</v>
      </c>
      <c r="D215" s="180">
        <f>SUM(C214:C215)</f>
        <v>38</v>
      </c>
    </row>
    <row r="216" spans="1:4" ht="13" x14ac:dyDescent="0.2">
      <c r="A216" s="408" t="s">
        <v>4</v>
      </c>
      <c r="B216" s="410" t="s">
        <v>4</v>
      </c>
      <c r="C216" s="223">
        <v>16</v>
      </c>
      <c r="D216" s="176"/>
    </row>
    <row r="217" spans="1:4" ht="13" x14ac:dyDescent="0.2">
      <c r="A217" s="177"/>
      <c r="B217" s="411" t="s">
        <v>250</v>
      </c>
      <c r="C217" s="224">
        <v>14</v>
      </c>
      <c r="D217" s="178">
        <f>SUM(C216:C217)</f>
        <v>30</v>
      </c>
    </row>
    <row r="218" spans="1:4" ht="13" x14ac:dyDescent="0.2">
      <c r="A218" s="408" t="s">
        <v>249</v>
      </c>
      <c r="B218" s="410" t="s">
        <v>249</v>
      </c>
      <c r="C218" s="223">
        <v>6</v>
      </c>
      <c r="D218" s="176"/>
    </row>
    <row r="219" spans="1:4" ht="13" x14ac:dyDescent="0.2">
      <c r="A219" s="179"/>
      <c r="B219" s="412" t="s">
        <v>248</v>
      </c>
      <c r="C219" s="225">
        <v>1</v>
      </c>
      <c r="D219" s="180">
        <f>SUM(C218:C219)</f>
        <v>7</v>
      </c>
    </row>
    <row r="220" spans="1:4" ht="13" x14ac:dyDescent="0.2">
      <c r="A220" s="408" t="s">
        <v>247</v>
      </c>
      <c r="B220" s="410" t="s">
        <v>247</v>
      </c>
      <c r="C220" s="223">
        <v>15</v>
      </c>
      <c r="D220" s="176"/>
    </row>
    <row r="221" spans="1:4" ht="13" x14ac:dyDescent="0.2">
      <c r="A221" s="183"/>
      <c r="B221" s="412" t="s">
        <v>246</v>
      </c>
      <c r="C221" s="225">
        <v>4</v>
      </c>
      <c r="D221" s="180"/>
    </row>
    <row r="222" spans="1:4" ht="13" x14ac:dyDescent="0.2">
      <c r="A222" s="184"/>
      <c r="B222" s="411" t="s">
        <v>6</v>
      </c>
      <c r="C222" s="224">
        <v>11</v>
      </c>
      <c r="D222" s="178">
        <f>SUM(C220:C222)</f>
        <v>30</v>
      </c>
    </row>
    <row r="223" spans="1:4" ht="13" x14ac:dyDescent="0.2">
      <c r="A223" s="174"/>
      <c r="B223" s="174"/>
      <c r="C223" s="414" t="s">
        <v>55</v>
      </c>
      <c r="D223" s="182">
        <f>SUM(D201:D222)</f>
        <v>212</v>
      </c>
    </row>
    <row r="224" spans="1:4" ht="13" x14ac:dyDescent="0.2">
      <c r="A224" s="173"/>
      <c r="B224" s="173"/>
      <c r="C224" s="173"/>
      <c r="D224" s="173"/>
    </row>
    <row r="225" spans="1:4" ht="13" x14ac:dyDescent="0.2">
      <c r="A225" s="173"/>
      <c r="B225" s="173"/>
      <c r="C225" s="173"/>
      <c r="D225" s="173"/>
    </row>
    <row r="226" spans="1:4" ht="13" x14ac:dyDescent="0.2">
      <c r="A226" s="128" t="s">
        <v>245</v>
      </c>
      <c r="B226" s="174"/>
      <c r="C226" s="174"/>
      <c r="D226" s="174"/>
    </row>
    <row r="227" spans="1:4" ht="13" x14ac:dyDescent="0.2">
      <c r="A227" s="406" t="s">
        <v>215</v>
      </c>
      <c r="B227" s="403" t="s">
        <v>214</v>
      </c>
      <c r="C227" s="403" t="s">
        <v>213</v>
      </c>
      <c r="D227" s="404" t="s">
        <v>21</v>
      </c>
    </row>
    <row r="228" spans="1:4" ht="13" x14ac:dyDescent="0.2">
      <c r="A228" s="407" t="s">
        <v>212</v>
      </c>
      <c r="B228" s="409" t="s">
        <v>212</v>
      </c>
      <c r="C228" s="222">
        <v>5</v>
      </c>
      <c r="D228" s="175">
        <f>C228</f>
        <v>5</v>
      </c>
    </row>
    <row r="229" spans="1:4" ht="13" x14ac:dyDescent="0.2">
      <c r="A229" s="408" t="s">
        <v>244</v>
      </c>
      <c r="B229" s="410" t="s">
        <v>244</v>
      </c>
      <c r="C229" s="223">
        <v>21</v>
      </c>
      <c r="D229" s="176"/>
    </row>
    <row r="230" spans="1:4" ht="13" x14ac:dyDescent="0.2">
      <c r="A230" s="179"/>
      <c r="B230" s="412" t="s">
        <v>243</v>
      </c>
      <c r="C230" s="225">
        <v>13</v>
      </c>
      <c r="D230" s="180"/>
    </row>
    <row r="231" spans="1:4" ht="13" x14ac:dyDescent="0.2">
      <c r="A231" s="177"/>
      <c r="B231" s="411" t="s">
        <v>242</v>
      </c>
      <c r="C231" s="224">
        <v>9</v>
      </c>
      <c r="D231" s="178">
        <f>SUM(C229:C231)</f>
        <v>43</v>
      </c>
    </row>
    <row r="232" spans="1:4" ht="13" x14ac:dyDescent="0.2">
      <c r="A232" s="408" t="s">
        <v>241</v>
      </c>
      <c r="B232" s="410" t="s">
        <v>241</v>
      </c>
      <c r="C232" s="223">
        <v>13</v>
      </c>
      <c r="D232" s="176"/>
    </row>
    <row r="233" spans="1:4" ht="13" x14ac:dyDescent="0.2">
      <c r="A233" s="179"/>
      <c r="B233" s="412" t="s">
        <v>240</v>
      </c>
      <c r="C233" s="225">
        <v>7</v>
      </c>
      <c r="D233" s="180"/>
    </row>
    <row r="234" spans="1:4" ht="13" x14ac:dyDescent="0.2">
      <c r="A234" s="177"/>
      <c r="B234" s="411" t="s">
        <v>239</v>
      </c>
      <c r="C234" s="224">
        <v>7</v>
      </c>
      <c r="D234" s="178">
        <f>SUM(C232:C234)</f>
        <v>27</v>
      </c>
    </row>
    <row r="235" spans="1:4" ht="13" x14ac:dyDescent="0.2">
      <c r="A235" s="408" t="s">
        <v>7</v>
      </c>
      <c r="B235" s="410" t="s">
        <v>7</v>
      </c>
      <c r="C235" s="223">
        <v>16</v>
      </c>
      <c r="D235" s="176"/>
    </row>
    <row r="236" spans="1:4" ht="13" x14ac:dyDescent="0.2">
      <c r="A236" s="179"/>
      <c r="B236" s="412" t="s">
        <v>238</v>
      </c>
      <c r="C236" s="225">
        <v>4</v>
      </c>
      <c r="D236" s="180"/>
    </row>
    <row r="237" spans="1:4" ht="13" x14ac:dyDescent="0.2">
      <c r="A237" s="177"/>
      <c r="B237" s="411" t="s">
        <v>237</v>
      </c>
      <c r="C237" s="224">
        <v>6</v>
      </c>
      <c r="D237" s="178">
        <f>SUM(C235:C237)</f>
        <v>26</v>
      </c>
    </row>
    <row r="238" spans="1:4" ht="13" x14ac:dyDescent="0.2">
      <c r="A238" s="407" t="s">
        <v>236</v>
      </c>
      <c r="B238" s="409" t="s">
        <v>236</v>
      </c>
      <c r="C238" s="222">
        <v>15</v>
      </c>
      <c r="D238" s="175">
        <f>C238</f>
        <v>15</v>
      </c>
    </row>
    <row r="239" spans="1:4" ht="13" x14ac:dyDescent="0.2">
      <c r="A239" s="174"/>
      <c r="B239" s="174"/>
      <c r="C239" s="414" t="s">
        <v>55</v>
      </c>
      <c r="D239" s="182">
        <f>SUM(D228:D238)</f>
        <v>116</v>
      </c>
    </row>
    <row r="240" spans="1:4" ht="13" x14ac:dyDescent="0.2">
      <c r="A240" s="174"/>
      <c r="B240" s="174"/>
      <c r="C240" s="174"/>
      <c r="D240" s="174"/>
    </row>
    <row r="241" spans="1:4" ht="13" x14ac:dyDescent="0.2">
      <c r="A241" s="173"/>
      <c r="B241" s="173"/>
      <c r="C241" s="173"/>
      <c r="D241" s="173"/>
    </row>
    <row r="242" spans="1:4" ht="13" x14ac:dyDescent="0.2">
      <c r="A242" s="128" t="s">
        <v>235</v>
      </c>
      <c r="B242" s="174"/>
      <c r="C242" s="174"/>
      <c r="D242" s="174"/>
    </row>
    <row r="243" spans="1:4" ht="13" x14ac:dyDescent="0.2">
      <c r="A243" s="406" t="s">
        <v>215</v>
      </c>
      <c r="B243" s="403" t="s">
        <v>214</v>
      </c>
      <c r="C243" s="403" t="s">
        <v>213</v>
      </c>
      <c r="D243" s="404" t="s">
        <v>21</v>
      </c>
    </row>
    <row r="244" spans="1:4" ht="13" x14ac:dyDescent="0.2">
      <c r="A244" s="407" t="s">
        <v>212</v>
      </c>
      <c r="B244" s="409" t="s">
        <v>212</v>
      </c>
      <c r="C244" s="222">
        <v>1</v>
      </c>
      <c r="D244" s="175">
        <f>C244</f>
        <v>1</v>
      </c>
    </row>
    <row r="245" spans="1:4" ht="13" x14ac:dyDescent="0.2">
      <c r="A245" s="408" t="s">
        <v>234</v>
      </c>
      <c r="B245" s="410" t="s">
        <v>234</v>
      </c>
      <c r="C245" s="223">
        <v>9</v>
      </c>
      <c r="D245" s="176"/>
    </row>
    <row r="246" spans="1:4" ht="13" x14ac:dyDescent="0.2">
      <c r="A246" s="179"/>
      <c r="B246" s="412" t="s">
        <v>233</v>
      </c>
      <c r="C246" s="225">
        <v>20</v>
      </c>
      <c r="D246" s="180"/>
    </row>
    <row r="247" spans="1:4" ht="13" x14ac:dyDescent="0.2">
      <c r="A247" s="177"/>
      <c r="B247" s="411" t="s">
        <v>232</v>
      </c>
      <c r="C247" s="224">
        <v>6</v>
      </c>
      <c r="D247" s="178">
        <f>SUM(C245:C247)</f>
        <v>35</v>
      </c>
    </row>
    <row r="248" spans="1:4" ht="13" x14ac:dyDescent="0.2">
      <c r="A248" s="408" t="s">
        <v>231</v>
      </c>
      <c r="B248" s="410" t="s">
        <v>231</v>
      </c>
      <c r="C248" s="223">
        <v>36</v>
      </c>
      <c r="D248" s="176">
        <f>C248</f>
        <v>36</v>
      </c>
    </row>
    <row r="249" spans="1:4" ht="13" x14ac:dyDescent="0.2">
      <c r="A249" s="408" t="s">
        <v>230</v>
      </c>
      <c r="B249" s="410" t="s">
        <v>230</v>
      </c>
      <c r="C249" s="223">
        <v>15</v>
      </c>
      <c r="D249" s="176">
        <f>C249</f>
        <v>15</v>
      </c>
    </row>
    <row r="250" spans="1:4" ht="13" x14ac:dyDescent="0.2">
      <c r="A250" s="408" t="s">
        <v>229</v>
      </c>
      <c r="B250" s="410" t="s">
        <v>229</v>
      </c>
      <c r="C250" s="223">
        <v>16</v>
      </c>
      <c r="D250" s="176"/>
    </row>
    <row r="251" spans="1:4" ht="13" x14ac:dyDescent="0.2">
      <c r="A251" s="177"/>
      <c r="B251" s="411" t="s">
        <v>228</v>
      </c>
      <c r="C251" s="224">
        <v>30</v>
      </c>
      <c r="D251" s="178">
        <f>SUM(C250:C251)</f>
        <v>46</v>
      </c>
    </row>
    <row r="252" spans="1:4" ht="13" x14ac:dyDescent="0.2">
      <c r="A252" s="174"/>
      <c r="B252" s="174"/>
      <c r="C252" s="414" t="s">
        <v>55</v>
      </c>
      <c r="D252" s="182">
        <f>SUM(D244:D251)</f>
        <v>133</v>
      </c>
    </row>
    <row r="253" spans="1:4" ht="13" x14ac:dyDescent="0.2">
      <c r="A253" s="174"/>
      <c r="B253" s="174"/>
      <c r="C253" s="174"/>
      <c r="D253" s="174"/>
    </row>
    <row r="254" spans="1:4" ht="13" x14ac:dyDescent="0.2">
      <c r="A254" s="173"/>
      <c r="B254" s="173"/>
      <c r="C254" s="173"/>
      <c r="D254" s="173"/>
    </row>
    <row r="255" spans="1:4" ht="13" x14ac:dyDescent="0.2">
      <c r="A255" s="128" t="s">
        <v>227</v>
      </c>
      <c r="B255" s="174"/>
      <c r="C255" s="174"/>
      <c r="D255" s="174"/>
    </row>
    <row r="256" spans="1:4" ht="13" x14ac:dyDescent="0.2">
      <c r="A256" s="406" t="s">
        <v>215</v>
      </c>
      <c r="B256" s="403" t="s">
        <v>214</v>
      </c>
      <c r="C256" s="403" t="s">
        <v>213</v>
      </c>
      <c r="D256" s="404" t="s">
        <v>21</v>
      </c>
    </row>
    <row r="257" spans="1:4" ht="13" x14ac:dyDescent="0.2">
      <c r="A257" s="407" t="s">
        <v>212</v>
      </c>
      <c r="B257" s="409" t="s">
        <v>212</v>
      </c>
      <c r="C257" s="222">
        <v>3</v>
      </c>
      <c r="D257" s="175">
        <f>C257</f>
        <v>3</v>
      </c>
    </row>
    <row r="258" spans="1:4" ht="13" x14ac:dyDescent="0.2">
      <c r="A258" s="408" t="s">
        <v>226</v>
      </c>
      <c r="B258" s="410" t="s">
        <v>226</v>
      </c>
      <c r="C258" s="223">
        <v>32</v>
      </c>
      <c r="D258" s="176"/>
    </row>
    <row r="259" spans="1:4" ht="13" x14ac:dyDescent="0.2">
      <c r="A259" s="179"/>
      <c r="B259" s="412" t="s">
        <v>225</v>
      </c>
      <c r="C259" s="225">
        <v>4</v>
      </c>
      <c r="D259" s="180"/>
    </row>
    <row r="260" spans="1:4" ht="13" x14ac:dyDescent="0.2">
      <c r="A260" s="177"/>
      <c r="B260" s="411" t="s">
        <v>224</v>
      </c>
      <c r="C260" s="224">
        <v>11</v>
      </c>
      <c r="D260" s="178">
        <f>SUM(C258:C260)</f>
        <v>47</v>
      </c>
    </row>
    <row r="261" spans="1:4" ht="13" x14ac:dyDescent="0.2">
      <c r="A261" s="408" t="s">
        <v>223</v>
      </c>
      <c r="B261" s="410" t="s">
        <v>223</v>
      </c>
      <c r="C261" s="223">
        <v>9</v>
      </c>
      <c r="D261" s="176"/>
    </row>
    <row r="262" spans="1:4" ht="13" x14ac:dyDescent="0.2">
      <c r="A262" s="177"/>
      <c r="B262" s="411" t="s">
        <v>222</v>
      </c>
      <c r="C262" s="224">
        <v>12</v>
      </c>
      <c r="D262" s="178">
        <f>SUM(C261:C262)</f>
        <v>21</v>
      </c>
    </row>
    <row r="263" spans="1:4" ht="13" x14ac:dyDescent="0.2">
      <c r="A263" s="408" t="s">
        <v>8</v>
      </c>
      <c r="B263" s="410" t="s">
        <v>8</v>
      </c>
      <c r="C263" s="223">
        <v>17</v>
      </c>
      <c r="D263" s="176"/>
    </row>
    <row r="264" spans="1:4" ht="13" x14ac:dyDescent="0.2">
      <c r="A264" s="179"/>
      <c r="B264" s="412" t="s">
        <v>221</v>
      </c>
      <c r="C264" s="225">
        <v>3</v>
      </c>
      <c r="D264" s="180"/>
    </row>
    <row r="265" spans="1:4" ht="13" x14ac:dyDescent="0.2">
      <c r="A265" s="179"/>
      <c r="B265" s="412" t="s">
        <v>220</v>
      </c>
      <c r="C265" s="225">
        <v>14</v>
      </c>
      <c r="D265" s="180"/>
    </row>
    <row r="266" spans="1:4" ht="13" x14ac:dyDescent="0.2">
      <c r="A266" s="179"/>
      <c r="B266" s="412" t="s">
        <v>190</v>
      </c>
      <c r="C266" s="225">
        <v>5</v>
      </c>
      <c r="D266" s="180"/>
    </row>
    <row r="267" spans="1:4" ht="13" x14ac:dyDescent="0.2">
      <c r="A267" s="177"/>
      <c r="B267" s="411" t="s">
        <v>219</v>
      </c>
      <c r="C267" s="224">
        <v>12</v>
      </c>
      <c r="D267" s="178">
        <f>SUM(C263:C267)</f>
        <v>51</v>
      </c>
    </row>
    <row r="268" spans="1:4" ht="13" x14ac:dyDescent="0.2">
      <c r="A268" s="408" t="s">
        <v>10</v>
      </c>
      <c r="B268" s="410" t="s">
        <v>10</v>
      </c>
      <c r="C268" s="223">
        <v>7</v>
      </c>
      <c r="D268" s="176">
        <f>SUM(C268)</f>
        <v>7</v>
      </c>
    </row>
    <row r="269" spans="1:4" ht="13" x14ac:dyDescent="0.2">
      <c r="A269" s="408" t="s">
        <v>218</v>
      </c>
      <c r="B269" s="410" t="s">
        <v>218</v>
      </c>
      <c r="C269" s="223">
        <v>9</v>
      </c>
      <c r="D269" s="176"/>
    </row>
    <row r="270" spans="1:4" ht="13" x14ac:dyDescent="0.2">
      <c r="A270" s="177"/>
      <c r="B270" s="411" t="s">
        <v>217</v>
      </c>
      <c r="C270" s="224">
        <v>7</v>
      </c>
      <c r="D270" s="178">
        <f>SUM(C269:C270)</f>
        <v>16</v>
      </c>
    </row>
    <row r="271" spans="1:4" ht="13" x14ac:dyDescent="0.2">
      <c r="A271" s="174"/>
      <c r="B271" s="174"/>
      <c r="C271" s="414" t="s">
        <v>55</v>
      </c>
      <c r="D271" s="182">
        <f>SUM(D257:D270)</f>
        <v>145</v>
      </c>
    </row>
    <row r="272" spans="1:4" ht="13" x14ac:dyDescent="0.2">
      <c r="A272" s="173"/>
      <c r="B272" s="173"/>
      <c r="C272" s="173"/>
      <c r="D272" s="173"/>
    </row>
    <row r="273" spans="1:4" ht="13" x14ac:dyDescent="0.2">
      <c r="A273" s="173"/>
      <c r="B273" s="173"/>
      <c r="C273" s="173"/>
      <c r="D273" s="173"/>
    </row>
    <row r="274" spans="1:4" ht="13" x14ac:dyDescent="0.2">
      <c r="A274" s="128" t="s">
        <v>216</v>
      </c>
      <c r="B274" s="174"/>
      <c r="C274" s="174"/>
      <c r="D274" s="174"/>
    </row>
    <row r="275" spans="1:4" ht="13" x14ac:dyDescent="0.2">
      <c r="A275" s="406" t="s">
        <v>215</v>
      </c>
      <c r="B275" s="403" t="s">
        <v>214</v>
      </c>
      <c r="C275" s="403" t="s">
        <v>213</v>
      </c>
      <c r="D275" s="404" t="s">
        <v>21</v>
      </c>
    </row>
    <row r="276" spans="1:4" ht="13" x14ac:dyDescent="0.2">
      <c r="A276" s="407" t="s">
        <v>212</v>
      </c>
      <c r="B276" s="409" t="s">
        <v>212</v>
      </c>
      <c r="C276" s="222">
        <v>2</v>
      </c>
      <c r="D276" s="175">
        <f>C276</f>
        <v>2</v>
      </c>
    </row>
    <row r="277" spans="1:4" ht="13" x14ac:dyDescent="0.2">
      <c r="A277" s="408" t="s">
        <v>211</v>
      </c>
      <c r="B277" s="410" t="s">
        <v>211</v>
      </c>
      <c r="C277" s="223">
        <v>12</v>
      </c>
      <c r="D277" s="176"/>
    </row>
    <row r="278" spans="1:4" ht="13" x14ac:dyDescent="0.2">
      <c r="A278" s="179"/>
      <c r="B278" s="412" t="s">
        <v>210</v>
      </c>
      <c r="C278" s="225">
        <v>10</v>
      </c>
      <c r="D278" s="180">
        <f>SUM(C277:C278)</f>
        <v>22</v>
      </c>
    </row>
    <row r="279" spans="1:4" ht="13" x14ac:dyDescent="0.2">
      <c r="A279" s="407" t="s">
        <v>209</v>
      </c>
      <c r="B279" s="409" t="s">
        <v>209</v>
      </c>
      <c r="C279" s="222">
        <v>18</v>
      </c>
      <c r="D279" s="175">
        <f>C279</f>
        <v>18</v>
      </c>
    </row>
    <row r="280" spans="1:4" ht="13" x14ac:dyDescent="0.2">
      <c r="A280" s="407" t="s">
        <v>208</v>
      </c>
      <c r="B280" s="409" t="s">
        <v>208</v>
      </c>
      <c r="C280" s="222">
        <v>18</v>
      </c>
      <c r="D280" s="175">
        <f>C280</f>
        <v>18</v>
      </c>
    </row>
    <row r="281" spans="1:4" ht="13" x14ac:dyDescent="0.2">
      <c r="A281" s="407" t="s">
        <v>18</v>
      </c>
      <c r="B281" s="409" t="s">
        <v>18</v>
      </c>
      <c r="C281" s="222">
        <v>10</v>
      </c>
      <c r="D281" s="175">
        <f>C281</f>
        <v>10</v>
      </c>
    </row>
    <row r="282" spans="1:4" ht="13" x14ac:dyDescent="0.2">
      <c r="A282" s="174"/>
      <c r="B282" s="174"/>
      <c r="C282" s="414" t="s">
        <v>55</v>
      </c>
      <c r="D282" s="182">
        <f>SUM(D276:D281)</f>
        <v>70</v>
      </c>
    </row>
  </sheetData>
  <mergeCells count="1">
    <mergeCell ref="A1:Q1"/>
  </mergeCells>
  <phoneticPr fontId="1"/>
  <pageMargins left="0.7" right="0.7" top="0.75" bottom="0.75" header="0.3" footer="0.3"/>
  <pageSetup paperSize="9" scale="77" firstPageNumber="24" fitToWidth="2" fitToHeight="0" pageOrder="overThenDown" orientation="portrait" useFirstPageNumber="1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28"/>
  <sheetViews>
    <sheetView showGridLines="0" view="pageBreakPreview" zoomScale="115" zoomScaleNormal="100" zoomScaleSheetLayoutView="115" workbookViewId="0">
      <pane xSplit="2" ySplit="4" topLeftCell="C5" activePane="bottomRight" state="frozen"/>
      <selection activeCell="D38" sqref="D38:E38"/>
      <selection pane="topRight" activeCell="D38" sqref="D38:E38"/>
      <selection pane="bottomLeft" activeCell="D38" sqref="D38:E38"/>
      <selection pane="bottomRight" activeCell="D38" sqref="D38:E38"/>
    </sheetView>
  </sheetViews>
  <sheetFormatPr defaultColWidth="10.08984375" defaultRowHeight="21" customHeight="1" x14ac:dyDescent="0.2"/>
  <cols>
    <col min="1" max="1" width="3.453125" style="116" customWidth="1"/>
    <col min="2" max="2" width="11" style="116" customWidth="1"/>
    <col min="3" max="3" width="5.453125" style="116" customWidth="1"/>
    <col min="4" max="4" width="9" style="116" customWidth="1"/>
    <col min="5" max="5" width="4.6328125" style="116" customWidth="1"/>
    <col min="6" max="6" width="7.6328125" style="116" customWidth="1"/>
    <col min="7" max="7" width="4.6328125" style="116" customWidth="1"/>
    <col min="8" max="8" width="7.6328125" style="116" customWidth="1"/>
    <col min="9" max="9" width="4.6328125" style="116" customWidth="1"/>
    <col min="10" max="10" width="7.81640625" style="116" customWidth="1"/>
    <col min="11" max="11" width="4.6328125" style="116" customWidth="1"/>
    <col min="12" max="12" width="7.81640625" style="116" customWidth="1"/>
    <col min="13" max="13" width="4.6328125" style="116" customWidth="1"/>
    <col min="14" max="14" width="7.6328125" style="116" customWidth="1"/>
    <col min="15" max="15" width="4.6328125" style="116" customWidth="1"/>
    <col min="16" max="16" width="7.81640625" style="116" customWidth="1"/>
    <col min="17" max="17" width="4.6328125" style="116" customWidth="1"/>
    <col min="18" max="18" width="7.81640625" style="116" customWidth="1"/>
    <col min="19" max="19" width="4.453125" style="116" customWidth="1"/>
    <col min="20" max="20" width="7.81640625" style="116" customWidth="1"/>
    <col min="21" max="21" width="4.6328125" style="116" customWidth="1"/>
    <col min="22" max="22" width="7.6328125" style="116" customWidth="1"/>
    <col min="23" max="23" width="4.6328125" style="116" customWidth="1"/>
    <col min="24" max="24" width="7.81640625" style="116" customWidth="1"/>
    <col min="25" max="25" width="4.6328125" style="116" customWidth="1"/>
    <col min="26" max="26" width="7.81640625" style="116" customWidth="1"/>
    <col min="27" max="16384" width="10.08984375" style="116"/>
  </cols>
  <sheetData>
    <row r="1" spans="1:28" ht="21" customHeight="1" x14ac:dyDescent="0.2">
      <c r="A1" s="61" t="s">
        <v>74</v>
      </c>
    </row>
    <row r="2" spans="1:28" ht="11.25" customHeight="1" x14ac:dyDescent="0.2">
      <c r="A2" s="766" t="s">
        <v>567</v>
      </c>
      <c r="B2" s="744"/>
      <c r="C2" s="768" t="s">
        <v>75</v>
      </c>
      <c r="D2" s="730"/>
      <c r="E2" s="768" t="s">
        <v>22</v>
      </c>
      <c r="F2" s="728"/>
      <c r="G2" s="728" t="s">
        <v>345</v>
      </c>
      <c r="H2" s="728"/>
      <c r="I2" s="728" t="s">
        <v>346</v>
      </c>
      <c r="J2" s="728"/>
      <c r="K2" s="728" t="s">
        <v>26</v>
      </c>
      <c r="L2" s="728"/>
      <c r="M2" s="728" t="s">
        <v>25</v>
      </c>
      <c r="N2" s="728"/>
      <c r="O2" s="728" t="s">
        <v>23</v>
      </c>
      <c r="P2" s="728"/>
      <c r="Q2" s="728" t="s">
        <v>24</v>
      </c>
      <c r="R2" s="728"/>
      <c r="S2" s="764" t="s">
        <v>347</v>
      </c>
      <c r="T2" s="764"/>
      <c r="U2" s="764" t="s">
        <v>348</v>
      </c>
      <c r="V2" s="764"/>
      <c r="W2" s="764" t="s">
        <v>349</v>
      </c>
      <c r="X2" s="764"/>
      <c r="Y2" s="728" t="s">
        <v>27</v>
      </c>
      <c r="Z2" s="730"/>
    </row>
    <row r="3" spans="1:28" ht="12.75" customHeight="1" x14ac:dyDescent="0.2">
      <c r="A3" s="745"/>
      <c r="B3" s="746"/>
      <c r="C3" s="769"/>
      <c r="D3" s="731"/>
      <c r="E3" s="76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  <c r="S3" s="765"/>
      <c r="T3" s="765"/>
      <c r="U3" s="765"/>
      <c r="V3" s="765"/>
      <c r="W3" s="765"/>
      <c r="X3" s="765"/>
      <c r="Y3" s="729"/>
      <c r="Z3" s="731"/>
    </row>
    <row r="4" spans="1:28" ht="15.75" customHeight="1" x14ac:dyDescent="0.2">
      <c r="A4" s="747"/>
      <c r="B4" s="748"/>
      <c r="C4" s="105" t="s">
        <v>63</v>
      </c>
      <c r="D4" s="65" t="s">
        <v>64</v>
      </c>
      <c r="E4" s="105" t="s">
        <v>63</v>
      </c>
      <c r="F4" s="64" t="s">
        <v>64</v>
      </c>
      <c r="G4" s="64" t="s">
        <v>63</v>
      </c>
      <c r="H4" s="64" t="s">
        <v>64</v>
      </c>
      <c r="I4" s="64" t="s">
        <v>63</v>
      </c>
      <c r="J4" s="64" t="s">
        <v>64</v>
      </c>
      <c r="K4" s="64" t="s">
        <v>63</v>
      </c>
      <c r="L4" s="64" t="s">
        <v>64</v>
      </c>
      <c r="M4" s="64" t="s">
        <v>63</v>
      </c>
      <c r="N4" s="64" t="s">
        <v>64</v>
      </c>
      <c r="O4" s="64" t="s">
        <v>63</v>
      </c>
      <c r="P4" s="64" t="s">
        <v>64</v>
      </c>
      <c r="Q4" s="64" t="s">
        <v>63</v>
      </c>
      <c r="R4" s="64" t="s">
        <v>64</v>
      </c>
      <c r="S4" s="64" t="s">
        <v>63</v>
      </c>
      <c r="T4" s="64" t="s">
        <v>64</v>
      </c>
      <c r="U4" s="64" t="s">
        <v>63</v>
      </c>
      <c r="V4" s="64" t="s">
        <v>64</v>
      </c>
      <c r="W4" s="64" t="s">
        <v>63</v>
      </c>
      <c r="X4" s="64" t="s">
        <v>64</v>
      </c>
      <c r="Y4" s="64" t="s">
        <v>63</v>
      </c>
      <c r="Z4" s="65" t="s">
        <v>64</v>
      </c>
    </row>
    <row r="5" spans="1:28" ht="21" customHeight="1" x14ac:dyDescent="0.2">
      <c r="A5" s="751" t="s">
        <v>417</v>
      </c>
      <c r="B5" s="428" t="s">
        <v>55</v>
      </c>
      <c r="C5" s="106">
        <f>SUM(C6:C12)</f>
        <v>1545</v>
      </c>
      <c r="D5" s="107">
        <f>SUM(D6:D12)</f>
        <v>1120834</v>
      </c>
      <c r="E5" s="202">
        <f>SUM(E6:E12)</f>
        <v>144</v>
      </c>
      <c r="F5" s="108">
        <f>SUM(F6:F12)</f>
        <v>256030</v>
      </c>
      <c r="G5" s="108">
        <f t="shared" ref="G5:Z5" si="0">SUM(G6:G12)</f>
        <v>49</v>
      </c>
      <c r="H5" s="108">
        <f t="shared" si="0"/>
        <v>42396</v>
      </c>
      <c r="I5" s="108">
        <f t="shared" si="0"/>
        <v>230</v>
      </c>
      <c r="J5" s="108">
        <f t="shared" si="0"/>
        <v>255230</v>
      </c>
      <c r="K5" s="108">
        <f t="shared" si="0"/>
        <v>112</v>
      </c>
      <c r="L5" s="108">
        <f t="shared" si="0"/>
        <v>1712</v>
      </c>
      <c r="M5" s="108">
        <f t="shared" si="0"/>
        <v>126</v>
      </c>
      <c r="N5" s="108">
        <f t="shared" si="0"/>
        <v>74751</v>
      </c>
      <c r="O5" s="108">
        <f t="shared" si="0"/>
        <v>46</v>
      </c>
      <c r="P5" s="108">
        <f t="shared" si="0"/>
        <v>63166</v>
      </c>
      <c r="Q5" s="108">
        <f t="shared" si="0"/>
        <v>2</v>
      </c>
      <c r="R5" s="108">
        <f t="shared" si="0"/>
        <v>6299</v>
      </c>
      <c r="S5" s="108">
        <f t="shared" si="0"/>
        <v>277</v>
      </c>
      <c r="T5" s="108">
        <f t="shared" si="0"/>
        <v>343078</v>
      </c>
      <c r="U5" s="108">
        <f t="shared" si="0"/>
        <v>167</v>
      </c>
      <c r="V5" s="108">
        <f t="shared" si="0"/>
        <v>60261</v>
      </c>
      <c r="W5" s="108">
        <f t="shared" si="0"/>
        <v>382</v>
      </c>
      <c r="X5" s="108">
        <f t="shared" si="0"/>
        <v>6474</v>
      </c>
      <c r="Y5" s="108">
        <f t="shared" si="0"/>
        <v>10</v>
      </c>
      <c r="Z5" s="107">
        <f t="shared" si="0"/>
        <v>11437</v>
      </c>
    </row>
    <row r="6" spans="1:28" ht="21" customHeight="1" x14ac:dyDescent="0.2">
      <c r="A6" s="763"/>
      <c r="B6" s="66" t="s">
        <v>60</v>
      </c>
      <c r="C6" s="109">
        <f>C14+C22</f>
        <v>1036</v>
      </c>
      <c r="D6" s="110">
        <f>D14+D22</f>
        <v>1795</v>
      </c>
      <c r="E6" s="415">
        <f>E14+E22</f>
        <v>85</v>
      </c>
      <c r="F6" s="416">
        <f>F14+F22</f>
        <v>182</v>
      </c>
      <c r="G6" s="416">
        <f t="shared" ref="C6:Z12" si="1">G14+G22</f>
        <v>20</v>
      </c>
      <c r="H6" s="416">
        <f t="shared" si="1"/>
        <v>53</v>
      </c>
      <c r="I6" s="416">
        <f t="shared" si="1"/>
        <v>103</v>
      </c>
      <c r="J6" s="416">
        <f t="shared" si="1"/>
        <v>251</v>
      </c>
      <c r="K6" s="416">
        <f t="shared" si="1"/>
        <v>97</v>
      </c>
      <c r="L6" s="416">
        <f t="shared" si="1"/>
        <v>123</v>
      </c>
      <c r="M6" s="416">
        <f t="shared" si="1"/>
        <v>98</v>
      </c>
      <c r="N6" s="416">
        <f t="shared" si="1"/>
        <v>166</v>
      </c>
      <c r="O6" s="416">
        <f t="shared" si="1"/>
        <v>12</v>
      </c>
      <c r="P6" s="416">
        <f t="shared" si="1"/>
        <v>37</v>
      </c>
      <c r="Q6" s="416">
        <f t="shared" si="1"/>
        <v>0</v>
      </c>
      <c r="R6" s="416">
        <f t="shared" si="1"/>
        <v>0</v>
      </c>
      <c r="S6" s="416">
        <f t="shared" si="1"/>
        <v>185</v>
      </c>
      <c r="T6" s="416">
        <f t="shared" si="1"/>
        <v>320</v>
      </c>
      <c r="U6" s="416">
        <f t="shared" si="1"/>
        <v>104</v>
      </c>
      <c r="V6" s="416">
        <f t="shared" si="1"/>
        <v>204</v>
      </c>
      <c r="W6" s="416">
        <f t="shared" si="1"/>
        <v>323</v>
      </c>
      <c r="X6" s="416">
        <f t="shared" si="1"/>
        <v>445</v>
      </c>
      <c r="Y6" s="416">
        <f t="shared" si="1"/>
        <v>9</v>
      </c>
      <c r="Z6" s="110">
        <f t="shared" si="1"/>
        <v>14</v>
      </c>
    </row>
    <row r="7" spans="1:28" ht="21" customHeight="1" x14ac:dyDescent="0.2">
      <c r="A7" s="763"/>
      <c r="B7" s="66" t="s">
        <v>187</v>
      </c>
      <c r="C7" s="109">
        <f t="shared" si="1"/>
        <v>303</v>
      </c>
      <c r="D7" s="110">
        <f t="shared" si="1"/>
        <v>3209</v>
      </c>
      <c r="E7" s="415">
        <f t="shared" si="1"/>
        <v>29</v>
      </c>
      <c r="F7" s="416">
        <f t="shared" si="1"/>
        <v>323</v>
      </c>
      <c r="G7" s="416">
        <f t="shared" si="1"/>
        <v>14</v>
      </c>
      <c r="H7" s="416">
        <f t="shared" si="1"/>
        <v>166</v>
      </c>
      <c r="I7" s="416">
        <f t="shared" si="1"/>
        <v>76</v>
      </c>
      <c r="J7" s="416">
        <f t="shared" si="1"/>
        <v>868</v>
      </c>
      <c r="K7" s="416">
        <f t="shared" si="1"/>
        <v>12</v>
      </c>
      <c r="L7" s="416">
        <f t="shared" si="1"/>
        <v>119</v>
      </c>
      <c r="M7" s="416">
        <f t="shared" si="1"/>
        <v>23</v>
      </c>
      <c r="N7" s="416">
        <f t="shared" si="1"/>
        <v>262</v>
      </c>
      <c r="O7" s="416">
        <f t="shared" si="1"/>
        <v>20</v>
      </c>
      <c r="P7" s="416">
        <f t="shared" si="1"/>
        <v>229</v>
      </c>
      <c r="Q7" s="416">
        <f t="shared" si="1"/>
        <v>0</v>
      </c>
      <c r="R7" s="416">
        <f t="shared" si="1"/>
        <v>0</v>
      </c>
      <c r="S7" s="416">
        <f t="shared" si="1"/>
        <v>40</v>
      </c>
      <c r="T7" s="416">
        <f t="shared" si="1"/>
        <v>398</v>
      </c>
      <c r="U7" s="416">
        <f t="shared" si="1"/>
        <v>39</v>
      </c>
      <c r="V7" s="416">
        <f t="shared" si="1"/>
        <v>419</v>
      </c>
      <c r="W7" s="416">
        <f t="shared" si="1"/>
        <v>50</v>
      </c>
      <c r="X7" s="416">
        <f t="shared" si="1"/>
        <v>425</v>
      </c>
      <c r="Y7" s="416">
        <f t="shared" si="1"/>
        <v>0</v>
      </c>
      <c r="Z7" s="110">
        <f t="shared" si="1"/>
        <v>0</v>
      </c>
    </row>
    <row r="8" spans="1:28" ht="21" customHeight="1" x14ac:dyDescent="0.2">
      <c r="A8" s="763"/>
      <c r="B8" s="66" t="s">
        <v>173</v>
      </c>
      <c r="C8" s="109">
        <f t="shared" si="1"/>
        <v>32</v>
      </c>
      <c r="D8" s="110">
        <f t="shared" si="1"/>
        <v>1864</v>
      </c>
      <c r="E8" s="415">
        <f t="shared" si="1"/>
        <v>1</v>
      </c>
      <c r="F8" s="416">
        <f t="shared" si="1"/>
        <v>49</v>
      </c>
      <c r="G8" s="416">
        <f t="shared" si="1"/>
        <v>2</v>
      </c>
      <c r="H8" s="416">
        <f>H16+H24</f>
        <v>76</v>
      </c>
      <c r="I8" s="416">
        <f t="shared" si="1"/>
        <v>6</v>
      </c>
      <c r="J8" s="416">
        <f t="shared" si="1"/>
        <v>287</v>
      </c>
      <c r="K8" s="416">
        <f t="shared" si="1"/>
        <v>0</v>
      </c>
      <c r="L8" s="416">
        <f t="shared" si="1"/>
        <v>0</v>
      </c>
      <c r="M8" s="416">
        <f t="shared" si="1"/>
        <v>1</v>
      </c>
      <c r="N8" s="416">
        <f t="shared" si="1"/>
        <v>57</v>
      </c>
      <c r="O8" s="416">
        <f t="shared" si="1"/>
        <v>2</v>
      </c>
      <c r="P8" s="416">
        <f t="shared" si="1"/>
        <v>95</v>
      </c>
      <c r="Q8" s="416">
        <f t="shared" si="1"/>
        <v>0</v>
      </c>
      <c r="R8" s="416">
        <f t="shared" si="1"/>
        <v>0</v>
      </c>
      <c r="S8" s="416">
        <f t="shared" si="1"/>
        <v>9</v>
      </c>
      <c r="T8" s="416">
        <f t="shared" si="1"/>
        <v>607</v>
      </c>
      <c r="U8" s="416">
        <f t="shared" si="1"/>
        <v>10</v>
      </c>
      <c r="V8" s="416">
        <f t="shared" si="1"/>
        <v>599</v>
      </c>
      <c r="W8" s="416">
        <f t="shared" si="1"/>
        <v>1</v>
      </c>
      <c r="X8" s="416">
        <f t="shared" si="1"/>
        <v>94</v>
      </c>
      <c r="Y8" s="416">
        <f t="shared" si="1"/>
        <v>0</v>
      </c>
      <c r="Z8" s="110">
        <f t="shared" si="1"/>
        <v>0</v>
      </c>
    </row>
    <row r="9" spans="1:28" ht="21" customHeight="1" x14ac:dyDescent="0.2">
      <c r="A9" s="763"/>
      <c r="B9" s="66" t="s">
        <v>174</v>
      </c>
      <c r="C9" s="109">
        <f>C17+C25</f>
        <v>92</v>
      </c>
      <c r="D9" s="110">
        <f t="shared" si="1"/>
        <v>32079</v>
      </c>
      <c r="E9" s="415">
        <f t="shared" si="1"/>
        <v>11</v>
      </c>
      <c r="F9" s="416">
        <f t="shared" si="1"/>
        <v>4434</v>
      </c>
      <c r="G9" s="416">
        <f t="shared" si="1"/>
        <v>7</v>
      </c>
      <c r="H9" s="416">
        <f t="shared" si="1"/>
        <v>2647</v>
      </c>
      <c r="I9" s="416">
        <f t="shared" si="1"/>
        <v>28</v>
      </c>
      <c r="J9" s="416">
        <f t="shared" si="1"/>
        <v>10807</v>
      </c>
      <c r="K9" s="416">
        <f t="shared" si="1"/>
        <v>2</v>
      </c>
      <c r="L9" s="416">
        <f t="shared" si="1"/>
        <v>600</v>
      </c>
      <c r="M9" s="416">
        <f t="shared" si="1"/>
        <v>3</v>
      </c>
      <c r="N9" s="416">
        <f t="shared" si="1"/>
        <v>1094</v>
      </c>
      <c r="O9" s="416">
        <f t="shared" si="1"/>
        <v>4</v>
      </c>
      <c r="P9" s="416">
        <f t="shared" si="1"/>
        <v>1017</v>
      </c>
      <c r="Q9" s="416">
        <f t="shared" si="1"/>
        <v>1</v>
      </c>
      <c r="R9" s="416">
        <f t="shared" si="1"/>
        <v>499</v>
      </c>
      <c r="S9" s="416">
        <f t="shared" si="1"/>
        <v>22</v>
      </c>
      <c r="T9" s="416">
        <f t="shared" si="1"/>
        <v>7099</v>
      </c>
      <c r="U9" s="416">
        <f t="shared" si="1"/>
        <v>9</v>
      </c>
      <c r="V9" s="416">
        <f t="shared" si="1"/>
        <v>2107</v>
      </c>
      <c r="W9" s="416">
        <f t="shared" si="1"/>
        <v>5</v>
      </c>
      <c r="X9" s="416">
        <f t="shared" si="1"/>
        <v>1775</v>
      </c>
      <c r="Y9" s="416">
        <f t="shared" si="1"/>
        <v>0</v>
      </c>
      <c r="Z9" s="110">
        <f t="shared" si="1"/>
        <v>0</v>
      </c>
    </row>
    <row r="10" spans="1:28" ht="21" customHeight="1" x14ac:dyDescent="0.2">
      <c r="A10" s="763"/>
      <c r="B10" s="111" t="s">
        <v>427</v>
      </c>
      <c r="C10" s="109">
        <f t="shared" si="1"/>
        <v>14</v>
      </c>
      <c r="D10" s="110">
        <f t="shared" si="1"/>
        <v>11550</v>
      </c>
      <c r="E10" s="415">
        <f t="shared" si="1"/>
        <v>0</v>
      </c>
      <c r="F10" s="416">
        <f t="shared" si="1"/>
        <v>0</v>
      </c>
      <c r="G10" s="416">
        <f t="shared" si="1"/>
        <v>0</v>
      </c>
      <c r="H10" s="416">
        <f t="shared" si="1"/>
        <v>0</v>
      </c>
      <c r="I10" s="416">
        <f t="shared" si="1"/>
        <v>4</v>
      </c>
      <c r="J10" s="416">
        <f t="shared" si="1"/>
        <v>3156</v>
      </c>
      <c r="K10" s="416">
        <f t="shared" si="1"/>
        <v>1</v>
      </c>
      <c r="L10" s="416">
        <f t="shared" si="1"/>
        <v>870</v>
      </c>
      <c r="M10" s="416">
        <f t="shared" si="1"/>
        <v>0</v>
      </c>
      <c r="N10" s="416">
        <f t="shared" si="1"/>
        <v>0</v>
      </c>
      <c r="O10" s="416">
        <f t="shared" si="1"/>
        <v>1</v>
      </c>
      <c r="P10" s="416">
        <f t="shared" si="1"/>
        <v>510</v>
      </c>
      <c r="Q10" s="416">
        <f t="shared" si="1"/>
        <v>0</v>
      </c>
      <c r="R10" s="416">
        <f t="shared" si="1"/>
        <v>0</v>
      </c>
      <c r="S10" s="416">
        <f t="shared" si="1"/>
        <v>5</v>
      </c>
      <c r="T10" s="416">
        <f t="shared" si="1"/>
        <v>4280</v>
      </c>
      <c r="U10" s="416">
        <f t="shared" si="1"/>
        <v>1</v>
      </c>
      <c r="V10" s="416">
        <f t="shared" si="1"/>
        <v>997</v>
      </c>
      <c r="W10" s="416">
        <f t="shared" si="1"/>
        <v>2</v>
      </c>
      <c r="X10" s="416">
        <f t="shared" si="1"/>
        <v>1737</v>
      </c>
      <c r="Y10" s="416">
        <f t="shared" si="1"/>
        <v>0</v>
      </c>
      <c r="Z10" s="110">
        <f t="shared" si="1"/>
        <v>0</v>
      </c>
    </row>
    <row r="11" spans="1:28" ht="21" customHeight="1" x14ac:dyDescent="0.2">
      <c r="A11" s="763"/>
      <c r="B11" s="111" t="s">
        <v>428</v>
      </c>
      <c r="C11" s="109">
        <f t="shared" si="1"/>
        <v>25</v>
      </c>
      <c r="D11" s="110">
        <f t="shared" si="1"/>
        <v>51872</v>
      </c>
      <c r="E11" s="415">
        <f t="shared" si="1"/>
        <v>8</v>
      </c>
      <c r="F11" s="416">
        <f t="shared" si="1"/>
        <v>17481</v>
      </c>
      <c r="G11" s="416">
        <f t="shared" si="1"/>
        <v>3</v>
      </c>
      <c r="H11" s="416">
        <f t="shared" si="1"/>
        <v>6765</v>
      </c>
      <c r="I11" s="416">
        <f t="shared" si="1"/>
        <v>5</v>
      </c>
      <c r="J11" s="416">
        <f t="shared" si="1"/>
        <v>12524</v>
      </c>
      <c r="K11" s="416">
        <f t="shared" si="1"/>
        <v>0</v>
      </c>
      <c r="L11" s="416">
        <f t="shared" si="1"/>
        <v>0</v>
      </c>
      <c r="M11" s="416">
        <f t="shared" si="1"/>
        <v>0</v>
      </c>
      <c r="N11" s="416">
        <f t="shared" si="1"/>
        <v>0</v>
      </c>
      <c r="O11" s="416">
        <f t="shared" si="1"/>
        <v>4</v>
      </c>
      <c r="P11" s="416">
        <f t="shared" si="1"/>
        <v>5543</v>
      </c>
      <c r="Q11" s="416">
        <f t="shared" si="1"/>
        <v>0</v>
      </c>
      <c r="R11" s="416">
        <f t="shared" si="1"/>
        <v>0</v>
      </c>
      <c r="S11" s="416">
        <f t="shared" si="1"/>
        <v>3</v>
      </c>
      <c r="T11" s="416">
        <f t="shared" si="1"/>
        <v>5589</v>
      </c>
      <c r="U11" s="416">
        <f t="shared" si="1"/>
        <v>1</v>
      </c>
      <c r="V11" s="416">
        <f t="shared" si="1"/>
        <v>1972</v>
      </c>
      <c r="W11" s="416">
        <f t="shared" si="1"/>
        <v>1</v>
      </c>
      <c r="X11" s="416">
        <f t="shared" si="1"/>
        <v>1998</v>
      </c>
      <c r="Y11" s="416">
        <f t="shared" si="1"/>
        <v>0</v>
      </c>
      <c r="Z11" s="110">
        <f t="shared" si="1"/>
        <v>0</v>
      </c>
    </row>
    <row r="12" spans="1:28" ht="21" customHeight="1" x14ac:dyDescent="0.2">
      <c r="A12" s="749"/>
      <c r="B12" s="112" t="s">
        <v>429</v>
      </c>
      <c r="C12" s="113">
        <f t="shared" si="1"/>
        <v>43</v>
      </c>
      <c r="D12" s="114">
        <f t="shared" si="1"/>
        <v>1018465</v>
      </c>
      <c r="E12" s="417">
        <f t="shared" si="1"/>
        <v>10</v>
      </c>
      <c r="F12" s="418">
        <f t="shared" si="1"/>
        <v>233561</v>
      </c>
      <c r="G12" s="418">
        <f t="shared" si="1"/>
        <v>3</v>
      </c>
      <c r="H12" s="418">
        <f t="shared" si="1"/>
        <v>32689</v>
      </c>
      <c r="I12" s="418">
        <f t="shared" si="1"/>
        <v>8</v>
      </c>
      <c r="J12" s="418">
        <f t="shared" si="1"/>
        <v>227337</v>
      </c>
      <c r="K12" s="418">
        <f t="shared" si="1"/>
        <v>0</v>
      </c>
      <c r="L12" s="418">
        <f t="shared" si="1"/>
        <v>0</v>
      </c>
      <c r="M12" s="418">
        <f t="shared" si="1"/>
        <v>1</v>
      </c>
      <c r="N12" s="418">
        <f t="shared" si="1"/>
        <v>73172</v>
      </c>
      <c r="O12" s="418">
        <f t="shared" si="1"/>
        <v>3</v>
      </c>
      <c r="P12" s="418">
        <f t="shared" si="1"/>
        <v>55735</v>
      </c>
      <c r="Q12" s="418">
        <f t="shared" si="1"/>
        <v>1</v>
      </c>
      <c r="R12" s="418">
        <f t="shared" si="1"/>
        <v>5800</v>
      </c>
      <c r="S12" s="418">
        <f t="shared" si="1"/>
        <v>13</v>
      </c>
      <c r="T12" s="418">
        <f t="shared" si="1"/>
        <v>324785</v>
      </c>
      <c r="U12" s="418">
        <f t="shared" si="1"/>
        <v>3</v>
      </c>
      <c r="V12" s="418">
        <f t="shared" si="1"/>
        <v>53963</v>
      </c>
      <c r="W12" s="418">
        <f t="shared" si="1"/>
        <v>0</v>
      </c>
      <c r="X12" s="418">
        <f t="shared" si="1"/>
        <v>0</v>
      </c>
      <c r="Y12" s="418">
        <f t="shared" si="1"/>
        <v>1</v>
      </c>
      <c r="Z12" s="114">
        <f t="shared" si="1"/>
        <v>11423</v>
      </c>
    </row>
    <row r="13" spans="1:28" ht="21" customHeight="1" x14ac:dyDescent="0.2">
      <c r="A13" s="751" t="s">
        <v>77</v>
      </c>
      <c r="B13" s="428" t="s">
        <v>55</v>
      </c>
      <c r="C13" s="106">
        <f t="shared" ref="C13:H13" si="2">SUM(C14:C20)</f>
        <v>1144</v>
      </c>
      <c r="D13" s="107">
        <f t="shared" si="2"/>
        <v>1113766</v>
      </c>
      <c r="E13" s="115">
        <f t="shared" si="2"/>
        <v>95</v>
      </c>
      <c r="F13" s="108">
        <f t="shared" si="2"/>
        <v>255303</v>
      </c>
      <c r="G13" s="108">
        <f t="shared" si="2"/>
        <v>39</v>
      </c>
      <c r="H13" s="108">
        <f t="shared" si="2"/>
        <v>42317</v>
      </c>
      <c r="I13" s="108">
        <f t="shared" ref="I13:Z13" si="3">SUM(I14:I20)</f>
        <v>187</v>
      </c>
      <c r="J13" s="108">
        <f t="shared" si="3"/>
        <v>254286</v>
      </c>
      <c r="K13" s="108">
        <f t="shared" si="3"/>
        <v>65</v>
      </c>
      <c r="L13" s="108">
        <f t="shared" si="3"/>
        <v>1583</v>
      </c>
      <c r="M13" s="108">
        <f t="shared" si="3"/>
        <v>101</v>
      </c>
      <c r="N13" s="108">
        <f t="shared" si="3"/>
        <v>74643</v>
      </c>
      <c r="O13" s="108">
        <f t="shared" si="3"/>
        <v>19</v>
      </c>
      <c r="P13" s="108">
        <f t="shared" si="3"/>
        <v>61204</v>
      </c>
      <c r="Q13" s="108">
        <f t="shared" si="3"/>
        <v>2</v>
      </c>
      <c r="R13" s="108">
        <f t="shared" si="3"/>
        <v>6299</v>
      </c>
      <c r="S13" s="108">
        <f t="shared" si="3"/>
        <v>247</v>
      </c>
      <c r="T13" s="108">
        <f t="shared" si="3"/>
        <v>341435</v>
      </c>
      <c r="U13" s="108">
        <f t="shared" si="3"/>
        <v>132</v>
      </c>
      <c r="V13" s="108">
        <f t="shared" si="3"/>
        <v>59160</v>
      </c>
      <c r="W13" s="108">
        <f t="shared" si="3"/>
        <v>251</v>
      </c>
      <c r="X13" s="108">
        <f>SUM(X14:X20)</f>
        <v>6108</v>
      </c>
      <c r="Y13" s="108">
        <f t="shared" si="3"/>
        <v>6</v>
      </c>
      <c r="Z13" s="107">
        <f t="shared" si="3"/>
        <v>11428</v>
      </c>
    </row>
    <row r="14" spans="1:28" ht="21" customHeight="1" x14ac:dyDescent="0.2">
      <c r="A14" s="763"/>
      <c r="B14" s="66" t="s">
        <v>60</v>
      </c>
      <c r="C14" s="117">
        <f>E14+G14+I14+K14+M14+O14+Q14+S14+U14+W14+Y14</f>
        <v>770</v>
      </c>
      <c r="D14" s="118">
        <f>F14+H14+J14+L14+N14+P14+R14+T14+V14+X14+Z14</f>
        <v>1259</v>
      </c>
      <c r="E14" s="109">
        <v>54</v>
      </c>
      <c r="F14" s="419">
        <v>95</v>
      </c>
      <c r="G14" s="419">
        <v>14</v>
      </c>
      <c r="H14" s="419">
        <v>38</v>
      </c>
      <c r="I14" s="419">
        <v>80</v>
      </c>
      <c r="J14" s="419">
        <v>188</v>
      </c>
      <c r="K14" s="419">
        <v>57</v>
      </c>
      <c r="L14" s="419">
        <v>67</v>
      </c>
      <c r="M14" s="419">
        <v>79</v>
      </c>
      <c r="N14" s="419">
        <v>123</v>
      </c>
      <c r="O14" s="420">
        <v>4</v>
      </c>
      <c r="P14" s="419">
        <v>7</v>
      </c>
      <c r="Q14" s="419">
        <v>0</v>
      </c>
      <c r="R14" s="419">
        <v>0</v>
      </c>
      <c r="S14" s="419">
        <v>174</v>
      </c>
      <c r="T14" s="419">
        <v>296</v>
      </c>
      <c r="U14" s="419">
        <v>90</v>
      </c>
      <c r="V14" s="419">
        <v>170</v>
      </c>
      <c r="W14" s="419">
        <v>213</v>
      </c>
      <c r="X14" s="419">
        <v>270</v>
      </c>
      <c r="Y14" s="419">
        <v>5</v>
      </c>
      <c r="Z14" s="421">
        <v>5</v>
      </c>
      <c r="AB14" s="422"/>
    </row>
    <row r="15" spans="1:28" ht="21" customHeight="1" x14ac:dyDescent="0.2">
      <c r="A15" s="763"/>
      <c r="B15" s="66" t="s">
        <v>430</v>
      </c>
      <c r="C15" s="117">
        <f t="shared" ref="C15:D20" si="4">E15+G15+I15+K15+M15+O15+Q15+S15+U15+W15+Y15</f>
        <v>200</v>
      </c>
      <c r="D15" s="118">
        <f t="shared" si="4"/>
        <v>2065</v>
      </c>
      <c r="E15" s="109">
        <v>14</v>
      </c>
      <c r="F15" s="419">
        <v>180</v>
      </c>
      <c r="G15" s="419">
        <v>11</v>
      </c>
      <c r="H15" s="419">
        <v>134</v>
      </c>
      <c r="I15" s="419">
        <v>59</v>
      </c>
      <c r="J15" s="419">
        <v>648</v>
      </c>
      <c r="K15" s="419">
        <v>5</v>
      </c>
      <c r="L15" s="419">
        <v>46</v>
      </c>
      <c r="M15" s="419">
        <v>17</v>
      </c>
      <c r="N15" s="419">
        <v>197</v>
      </c>
      <c r="O15" s="420">
        <v>6</v>
      </c>
      <c r="P15" s="419">
        <v>57</v>
      </c>
      <c r="Q15" s="419">
        <v>0</v>
      </c>
      <c r="R15" s="419">
        <v>0</v>
      </c>
      <c r="S15" s="419">
        <v>30</v>
      </c>
      <c r="T15" s="419">
        <v>277</v>
      </c>
      <c r="U15" s="419">
        <v>29</v>
      </c>
      <c r="V15" s="419">
        <v>292</v>
      </c>
      <c r="W15" s="419">
        <v>29</v>
      </c>
      <c r="X15" s="419">
        <v>234</v>
      </c>
      <c r="Y15" s="419">
        <v>0</v>
      </c>
      <c r="Z15" s="421">
        <v>0</v>
      </c>
    </row>
    <row r="16" spans="1:28" ht="21" customHeight="1" x14ac:dyDescent="0.2">
      <c r="A16" s="763"/>
      <c r="B16" s="66" t="s">
        <v>173</v>
      </c>
      <c r="C16" s="117">
        <f t="shared" si="4"/>
        <v>14</v>
      </c>
      <c r="D16" s="118">
        <f t="shared" si="4"/>
        <v>815</v>
      </c>
      <c r="E16" s="109">
        <v>0</v>
      </c>
      <c r="F16" s="419">
        <v>0</v>
      </c>
      <c r="G16" s="316">
        <v>1</v>
      </c>
      <c r="H16" s="419">
        <v>44</v>
      </c>
      <c r="I16" s="419">
        <v>5</v>
      </c>
      <c r="J16" s="419">
        <v>250</v>
      </c>
      <c r="K16" s="419">
        <v>0</v>
      </c>
      <c r="L16" s="419">
        <v>0</v>
      </c>
      <c r="M16" s="419">
        <v>1</v>
      </c>
      <c r="N16" s="419">
        <v>57</v>
      </c>
      <c r="O16" s="420">
        <v>0</v>
      </c>
      <c r="P16" s="419">
        <v>0</v>
      </c>
      <c r="Q16" s="419">
        <v>0</v>
      </c>
      <c r="R16" s="419">
        <v>0</v>
      </c>
      <c r="S16" s="419">
        <v>4</v>
      </c>
      <c r="T16" s="419">
        <v>253</v>
      </c>
      <c r="U16" s="419">
        <v>2</v>
      </c>
      <c r="V16" s="419">
        <v>117</v>
      </c>
      <c r="W16" s="419">
        <v>1</v>
      </c>
      <c r="X16" s="419">
        <v>94</v>
      </c>
      <c r="Y16" s="419">
        <v>0</v>
      </c>
      <c r="Z16" s="421">
        <v>0</v>
      </c>
    </row>
    <row r="17" spans="1:28" ht="21" customHeight="1" x14ac:dyDescent="0.2">
      <c r="A17" s="763"/>
      <c r="B17" s="66" t="s">
        <v>431</v>
      </c>
      <c r="C17" s="117">
        <f t="shared" si="4"/>
        <v>79</v>
      </c>
      <c r="D17" s="118">
        <f t="shared" si="4"/>
        <v>29018</v>
      </c>
      <c r="E17" s="109">
        <v>9</v>
      </c>
      <c r="F17" s="419">
        <v>3986</v>
      </c>
      <c r="G17" s="316">
        <v>7</v>
      </c>
      <c r="H17" s="419">
        <v>2647</v>
      </c>
      <c r="I17" s="419">
        <v>26</v>
      </c>
      <c r="J17" s="419">
        <v>10183</v>
      </c>
      <c r="K17" s="419">
        <v>2</v>
      </c>
      <c r="L17" s="419">
        <v>600</v>
      </c>
      <c r="M17" s="419">
        <v>3</v>
      </c>
      <c r="N17" s="419">
        <v>1094</v>
      </c>
      <c r="O17" s="420">
        <v>2</v>
      </c>
      <c r="P17" s="419">
        <v>630</v>
      </c>
      <c r="Q17" s="419">
        <v>1</v>
      </c>
      <c r="R17" s="419">
        <v>499</v>
      </c>
      <c r="S17" s="419">
        <v>18</v>
      </c>
      <c r="T17" s="419">
        <v>5955</v>
      </c>
      <c r="U17" s="419">
        <v>6</v>
      </c>
      <c r="V17" s="419">
        <v>1649</v>
      </c>
      <c r="W17" s="419">
        <v>5</v>
      </c>
      <c r="X17" s="419">
        <v>1775</v>
      </c>
      <c r="Y17" s="419">
        <v>0</v>
      </c>
      <c r="Z17" s="421">
        <v>0</v>
      </c>
    </row>
    <row r="18" spans="1:28" ht="21" customHeight="1" x14ac:dyDescent="0.2">
      <c r="A18" s="763"/>
      <c r="B18" s="111" t="s">
        <v>427</v>
      </c>
      <c r="C18" s="117">
        <f t="shared" si="4"/>
        <v>14</v>
      </c>
      <c r="D18" s="118">
        <f t="shared" si="4"/>
        <v>11550</v>
      </c>
      <c r="E18" s="109">
        <v>0</v>
      </c>
      <c r="F18" s="419">
        <v>0</v>
      </c>
      <c r="G18" s="316">
        <v>0</v>
      </c>
      <c r="H18" s="419">
        <v>0</v>
      </c>
      <c r="I18" s="419">
        <v>4</v>
      </c>
      <c r="J18" s="419">
        <v>3156</v>
      </c>
      <c r="K18" s="419">
        <v>1</v>
      </c>
      <c r="L18" s="419">
        <v>870</v>
      </c>
      <c r="M18" s="419">
        <v>0</v>
      </c>
      <c r="N18" s="419">
        <v>0</v>
      </c>
      <c r="O18" s="420">
        <v>1</v>
      </c>
      <c r="P18" s="419">
        <v>510</v>
      </c>
      <c r="Q18" s="419">
        <v>0</v>
      </c>
      <c r="R18" s="419">
        <v>0</v>
      </c>
      <c r="S18" s="419">
        <v>5</v>
      </c>
      <c r="T18" s="419">
        <v>4280</v>
      </c>
      <c r="U18" s="419">
        <v>1</v>
      </c>
      <c r="V18" s="419">
        <v>997</v>
      </c>
      <c r="W18" s="419">
        <v>2</v>
      </c>
      <c r="X18" s="419">
        <v>1737</v>
      </c>
      <c r="Y18" s="419">
        <v>0</v>
      </c>
      <c r="Z18" s="421">
        <v>0</v>
      </c>
    </row>
    <row r="19" spans="1:28" ht="21" customHeight="1" x14ac:dyDescent="0.2">
      <c r="A19" s="763"/>
      <c r="B19" s="111" t="s">
        <v>432</v>
      </c>
      <c r="C19" s="117">
        <f t="shared" si="4"/>
        <v>24</v>
      </c>
      <c r="D19" s="118">
        <f t="shared" si="4"/>
        <v>50594</v>
      </c>
      <c r="E19" s="109">
        <v>8</v>
      </c>
      <c r="F19" s="419">
        <v>17481</v>
      </c>
      <c r="G19" s="316">
        <v>3</v>
      </c>
      <c r="H19" s="419">
        <v>6765</v>
      </c>
      <c r="I19" s="419">
        <v>5</v>
      </c>
      <c r="J19" s="419">
        <v>12524</v>
      </c>
      <c r="K19" s="419">
        <v>0</v>
      </c>
      <c r="L19" s="419">
        <v>0</v>
      </c>
      <c r="M19" s="419">
        <v>0</v>
      </c>
      <c r="N19" s="419">
        <v>0</v>
      </c>
      <c r="O19" s="419">
        <v>3</v>
      </c>
      <c r="P19" s="419">
        <v>4265</v>
      </c>
      <c r="Q19" s="419">
        <v>0</v>
      </c>
      <c r="R19" s="419">
        <v>0</v>
      </c>
      <c r="S19" s="419">
        <v>3</v>
      </c>
      <c r="T19" s="419">
        <v>5589</v>
      </c>
      <c r="U19" s="419">
        <v>1</v>
      </c>
      <c r="V19" s="419">
        <v>1972</v>
      </c>
      <c r="W19" s="419">
        <v>1</v>
      </c>
      <c r="X19" s="419">
        <v>1998</v>
      </c>
      <c r="Y19" s="419">
        <v>0</v>
      </c>
      <c r="Z19" s="421">
        <v>0</v>
      </c>
    </row>
    <row r="20" spans="1:28" ht="21" customHeight="1" x14ac:dyDescent="0.2">
      <c r="A20" s="767"/>
      <c r="B20" s="119" t="s">
        <v>429</v>
      </c>
      <c r="C20" s="120">
        <f t="shared" si="4"/>
        <v>43</v>
      </c>
      <c r="D20" s="118">
        <f t="shared" si="4"/>
        <v>1018465</v>
      </c>
      <c r="E20" s="423">
        <v>10</v>
      </c>
      <c r="F20" s="424">
        <v>233561</v>
      </c>
      <c r="G20" s="424">
        <v>3</v>
      </c>
      <c r="H20" s="424">
        <v>32689</v>
      </c>
      <c r="I20" s="424">
        <v>8</v>
      </c>
      <c r="J20" s="424">
        <v>227337</v>
      </c>
      <c r="K20" s="424">
        <v>0</v>
      </c>
      <c r="L20" s="424">
        <v>0</v>
      </c>
      <c r="M20" s="424">
        <v>1</v>
      </c>
      <c r="N20" s="424">
        <v>73172</v>
      </c>
      <c r="O20" s="424">
        <v>3</v>
      </c>
      <c r="P20" s="424">
        <v>55735</v>
      </c>
      <c r="Q20" s="424">
        <v>1</v>
      </c>
      <c r="R20" s="424">
        <v>5800</v>
      </c>
      <c r="S20" s="424">
        <v>13</v>
      </c>
      <c r="T20" s="424">
        <v>324785</v>
      </c>
      <c r="U20" s="424">
        <v>3</v>
      </c>
      <c r="V20" s="424">
        <v>53963</v>
      </c>
      <c r="W20" s="424">
        <v>0</v>
      </c>
      <c r="X20" s="424">
        <v>0</v>
      </c>
      <c r="Y20" s="424">
        <v>1</v>
      </c>
      <c r="Z20" s="425">
        <v>11423</v>
      </c>
    </row>
    <row r="21" spans="1:28" ht="21" customHeight="1" x14ac:dyDescent="0.2">
      <c r="A21" s="763" t="s">
        <v>433</v>
      </c>
      <c r="B21" s="66" t="s">
        <v>55</v>
      </c>
      <c r="C21" s="117">
        <f t="shared" ref="C21:Z21" si="5">SUM(C22:C28)</f>
        <v>401</v>
      </c>
      <c r="D21" s="185">
        <f t="shared" si="5"/>
        <v>7068</v>
      </c>
      <c r="E21" s="117">
        <f t="shared" si="5"/>
        <v>49</v>
      </c>
      <c r="F21" s="121">
        <f t="shared" si="5"/>
        <v>727</v>
      </c>
      <c r="G21" s="121">
        <f t="shared" si="5"/>
        <v>10</v>
      </c>
      <c r="H21" s="121">
        <f t="shared" si="5"/>
        <v>79</v>
      </c>
      <c r="I21" s="121">
        <f t="shared" si="5"/>
        <v>43</v>
      </c>
      <c r="J21" s="121">
        <f t="shared" si="5"/>
        <v>944</v>
      </c>
      <c r="K21" s="121">
        <f t="shared" si="5"/>
        <v>47</v>
      </c>
      <c r="L21" s="121">
        <f t="shared" si="5"/>
        <v>129</v>
      </c>
      <c r="M21" s="121">
        <f t="shared" si="5"/>
        <v>25</v>
      </c>
      <c r="N21" s="121">
        <f t="shared" si="5"/>
        <v>108</v>
      </c>
      <c r="O21" s="121">
        <f t="shared" si="5"/>
        <v>27</v>
      </c>
      <c r="P21" s="121">
        <f t="shared" si="5"/>
        <v>1962</v>
      </c>
      <c r="Q21" s="121">
        <f t="shared" si="5"/>
        <v>0</v>
      </c>
      <c r="R21" s="121">
        <f t="shared" si="5"/>
        <v>0</v>
      </c>
      <c r="S21" s="121">
        <f t="shared" si="5"/>
        <v>30</v>
      </c>
      <c r="T21" s="121">
        <f t="shared" si="5"/>
        <v>1643</v>
      </c>
      <c r="U21" s="121">
        <f t="shared" si="5"/>
        <v>35</v>
      </c>
      <c r="V21" s="121">
        <f t="shared" si="5"/>
        <v>1101</v>
      </c>
      <c r="W21" s="121">
        <f t="shared" si="5"/>
        <v>131</v>
      </c>
      <c r="X21" s="121">
        <f>SUM(X22:X28)</f>
        <v>366</v>
      </c>
      <c r="Y21" s="121">
        <f t="shared" si="5"/>
        <v>4</v>
      </c>
      <c r="Z21" s="118">
        <f t="shared" si="5"/>
        <v>9</v>
      </c>
    </row>
    <row r="22" spans="1:28" ht="21" customHeight="1" x14ac:dyDescent="0.2">
      <c r="A22" s="763"/>
      <c r="B22" s="66" t="s">
        <v>60</v>
      </c>
      <c r="C22" s="117">
        <f t="shared" ref="C22:D28" si="6">E22+G22+I22+K22+M22+O22+Q22+S22+U22+W22+Y22</f>
        <v>266</v>
      </c>
      <c r="D22" s="118">
        <f t="shared" si="6"/>
        <v>536</v>
      </c>
      <c r="E22" s="109">
        <v>31</v>
      </c>
      <c r="F22" s="419">
        <v>87</v>
      </c>
      <c r="G22" s="419">
        <v>6</v>
      </c>
      <c r="H22" s="419">
        <v>15</v>
      </c>
      <c r="I22" s="419">
        <v>23</v>
      </c>
      <c r="J22" s="419">
        <v>63</v>
      </c>
      <c r="K22" s="419">
        <v>40</v>
      </c>
      <c r="L22" s="419">
        <v>56</v>
      </c>
      <c r="M22" s="419">
        <v>19</v>
      </c>
      <c r="N22" s="419">
        <v>43</v>
      </c>
      <c r="O22" s="419">
        <v>8</v>
      </c>
      <c r="P22" s="419">
        <v>30</v>
      </c>
      <c r="Q22" s="419">
        <v>0</v>
      </c>
      <c r="R22" s="419">
        <v>0</v>
      </c>
      <c r="S22" s="419">
        <v>11</v>
      </c>
      <c r="T22" s="419">
        <v>24</v>
      </c>
      <c r="U22" s="419">
        <v>14</v>
      </c>
      <c r="V22" s="419">
        <v>34</v>
      </c>
      <c r="W22" s="419">
        <v>110</v>
      </c>
      <c r="X22" s="419">
        <v>175</v>
      </c>
      <c r="Y22" s="419">
        <v>4</v>
      </c>
      <c r="Z22" s="421">
        <v>9</v>
      </c>
      <c r="AB22" s="422"/>
    </row>
    <row r="23" spans="1:28" ht="21" customHeight="1" x14ac:dyDescent="0.2">
      <c r="A23" s="763"/>
      <c r="B23" s="66" t="s">
        <v>187</v>
      </c>
      <c r="C23" s="117">
        <f t="shared" si="6"/>
        <v>103</v>
      </c>
      <c r="D23" s="118">
        <f t="shared" si="6"/>
        <v>1144</v>
      </c>
      <c r="E23" s="109">
        <v>15</v>
      </c>
      <c r="F23" s="419">
        <v>143</v>
      </c>
      <c r="G23" s="419">
        <v>3</v>
      </c>
      <c r="H23" s="419">
        <v>32</v>
      </c>
      <c r="I23" s="419">
        <v>17</v>
      </c>
      <c r="J23" s="419">
        <v>220</v>
      </c>
      <c r="K23" s="419">
        <v>7</v>
      </c>
      <c r="L23" s="419">
        <v>73</v>
      </c>
      <c r="M23" s="419">
        <v>6</v>
      </c>
      <c r="N23" s="419">
        <v>65</v>
      </c>
      <c r="O23" s="419">
        <v>14</v>
      </c>
      <c r="P23" s="419">
        <v>172</v>
      </c>
      <c r="Q23" s="419">
        <v>0</v>
      </c>
      <c r="R23" s="419">
        <v>0</v>
      </c>
      <c r="S23" s="419">
        <v>10</v>
      </c>
      <c r="T23" s="419">
        <v>121</v>
      </c>
      <c r="U23" s="419">
        <v>10</v>
      </c>
      <c r="V23" s="419">
        <v>127</v>
      </c>
      <c r="W23" s="419">
        <v>21</v>
      </c>
      <c r="X23" s="419">
        <v>191</v>
      </c>
      <c r="Y23" s="419">
        <v>0</v>
      </c>
      <c r="Z23" s="421">
        <v>0</v>
      </c>
    </row>
    <row r="24" spans="1:28" ht="21" customHeight="1" x14ac:dyDescent="0.2">
      <c r="A24" s="763"/>
      <c r="B24" s="66" t="s">
        <v>434</v>
      </c>
      <c r="C24" s="117">
        <f t="shared" si="6"/>
        <v>18</v>
      </c>
      <c r="D24" s="118">
        <f t="shared" si="6"/>
        <v>1049</v>
      </c>
      <c r="E24" s="109">
        <v>1</v>
      </c>
      <c r="F24" s="419">
        <v>49</v>
      </c>
      <c r="G24" s="419">
        <v>1</v>
      </c>
      <c r="H24" s="419">
        <v>32</v>
      </c>
      <c r="I24" s="419">
        <v>1</v>
      </c>
      <c r="J24" s="419">
        <v>37</v>
      </c>
      <c r="K24" s="419">
        <v>0</v>
      </c>
      <c r="L24" s="419">
        <v>0</v>
      </c>
      <c r="M24" s="419">
        <v>0</v>
      </c>
      <c r="N24" s="419">
        <v>0</v>
      </c>
      <c r="O24" s="419">
        <v>2</v>
      </c>
      <c r="P24" s="419">
        <v>95</v>
      </c>
      <c r="Q24" s="419">
        <v>0</v>
      </c>
      <c r="R24" s="419">
        <v>0</v>
      </c>
      <c r="S24" s="419">
        <v>5</v>
      </c>
      <c r="T24" s="419">
        <v>354</v>
      </c>
      <c r="U24" s="419">
        <v>8</v>
      </c>
      <c r="V24" s="419">
        <v>482</v>
      </c>
      <c r="W24" s="419">
        <v>0</v>
      </c>
      <c r="X24" s="419">
        <v>0</v>
      </c>
      <c r="Y24" s="419">
        <v>0</v>
      </c>
      <c r="Z24" s="421">
        <v>0</v>
      </c>
    </row>
    <row r="25" spans="1:28" ht="21" customHeight="1" x14ac:dyDescent="0.2">
      <c r="A25" s="763"/>
      <c r="B25" s="66" t="s">
        <v>174</v>
      </c>
      <c r="C25" s="117">
        <f t="shared" si="6"/>
        <v>13</v>
      </c>
      <c r="D25" s="118">
        <f t="shared" si="6"/>
        <v>3061</v>
      </c>
      <c r="E25" s="109">
        <v>2</v>
      </c>
      <c r="F25" s="419">
        <v>448</v>
      </c>
      <c r="G25" s="419">
        <v>0</v>
      </c>
      <c r="H25" s="419">
        <v>0</v>
      </c>
      <c r="I25" s="419">
        <v>2</v>
      </c>
      <c r="J25" s="419">
        <v>624</v>
      </c>
      <c r="K25" s="419">
        <v>0</v>
      </c>
      <c r="L25" s="419">
        <v>0</v>
      </c>
      <c r="M25" s="419">
        <v>0</v>
      </c>
      <c r="N25" s="419">
        <v>0</v>
      </c>
      <c r="O25" s="419">
        <v>2</v>
      </c>
      <c r="P25" s="419">
        <v>387</v>
      </c>
      <c r="Q25" s="419">
        <v>0</v>
      </c>
      <c r="R25" s="419">
        <v>0</v>
      </c>
      <c r="S25" s="419">
        <v>4</v>
      </c>
      <c r="T25" s="419">
        <v>1144</v>
      </c>
      <c r="U25" s="419">
        <v>3</v>
      </c>
      <c r="V25" s="419">
        <v>458</v>
      </c>
      <c r="W25" s="419">
        <v>0</v>
      </c>
      <c r="X25" s="419">
        <v>0</v>
      </c>
      <c r="Y25" s="419">
        <v>0</v>
      </c>
      <c r="Z25" s="421">
        <v>0</v>
      </c>
    </row>
    <row r="26" spans="1:28" ht="21" customHeight="1" x14ac:dyDescent="0.2">
      <c r="A26" s="763"/>
      <c r="B26" s="111" t="s">
        <v>427</v>
      </c>
      <c r="C26" s="117">
        <f t="shared" si="6"/>
        <v>0</v>
      </c>
      <c r="D26" s="118">
        <f t="shared" si="6"/>
        <v>0</v>
      </c>
      <c r="E26" s="10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0</v>
      </c>
      <c r="N26" s="419">
        <v>0</v>
      </c>
      <c r="O26" s="419">
        <v>0</v>
      </c>
      <c r="P26" s="419">
        <v>0</v>
      </c>
      <c r="Q26" s="419">
        <v>0</v>
      </c>
      <c r="R26" s="419">
        <v>0</v>
      </c>
      <c r="S26" s="419">
        <v>0</v>
      </c>
      <c r="T26" s="419">
        <v>0</v>
      </c>
      <c r="U26" s="419">
        <v>0</v>
      </c>
      <c r="V26" s="419">
        <v>0</v>
      </c>
      <c r="W26" s="419">
        <v>0</v>
      </c>
      <c r="X26" s="419">
        <v>0</v>
      </c>
      <c r="Y26" s="419">
        <v>0</v>
      </c>
      <c r="Z26" s="421">
        <v>0</v>
      </c>
    </row>
    <row r="27" spans="1:28" ht="21" customHeight="1" x14ac:dyDescent="0.2">
      <c r="A27" s="763"/>
      <c r="B27" s="111" t="s">
        <v>428</v>
      </c>
      <c r="C27" s="117">
        <f t="shared" si="6"/>
        <v>1</v>
      </c>
      <c r="D27" s="118">
        <f t="shared" si="6"/>
        <v>1278</v>
      </c>
      <c r="E27" s="109">
        <v>0</v>
      </c>
      <c r="F27" s="419">
        <v>0</v>
      </c>
      <c r="G27" s="419">
        <v>0</v>
      </c>
      <c r="H27" s="419">
        <v>0</v>
      </c>
      <c r="I27" s="419">
        <v>0</v>
      </c>
      <c r="J27" s="419">
        <v>0</v>
      </c>
      <c r="K27" s="419">
        <v>0</v>
      </c>
      <c r="L27" s="419">
        <v>0</v>
      </c>
      <c r="M27" s="419">
        <v>0</v>
      </c>
      <c r="N27" s="419">
        <v>0</v>
      </c>
      <c r="O27" s="419">
        <v>1</v>
      </c>
      <c r="P27" s="419">
        <v>1278</v>
      </c>
      <c r="Q27" s="419">
        <v>0</v>
      </c>
      <c r="R27" s="419">
        <v>0</v>
      </c>
      <c r="S27" s="419">
        <v>0</v>
      </c>
      <c r="T27" s="419">
        <v>0</v>
      </c>
      <c r="U27" s="419">
        <v>0</v>
      </c>
      <c r="V27" s="419">
        <v>0</v>
      </c>
      <c r="W27" s="419">
        <v>0</v>
      </c>
      <c r="X27" s="419">
        <v>0</v>
      </c>
      <c r="Y27" s="419">
        <v>0</v>
      </c>
      <c r="Z27" s="421">
        <v>0</v>
      </c>
    </row>
    <row r="28" spans="1:28" ht="21" customHeight="1" x14ac:dyDescent="0.2">
      <c r="A28" s="749"/>
      <c r="B28" s="112" t="s">
        <v>429</v>
      </c>
      <c r="C28" s="122">
        <f t="shared" si="6"/>
        <v>0</v>
      </c>
      <c r="D28" s="123">
        <f t="shared" si="6"/>
        <v>0</v>
      </c>
      <c r="E28" s="113">
        <v>0</v>
      </c>
      <c r="F28" s="426">
        <v>0</v>
      </c>
      <c r="G28" s="426">
        <v>0</v>
      </c>
      <c r="H28" s="426">
        <v>0</v>
      </c>
      <c r="I28" s="426">
        <v>0</v>
      </c>
      <c r="J28" s="426">
        <v>0</v>
      </c>
      <c r="K28" s="426">
        <v>0</v>
      </c>
      <c r="L28" s="426">
        <v>0</v>
      </c>
      <c r="M28" s="426">
        <v>0</v>
      </c>
      <c r="N28" s="426">
        <v>0</v>
      </c>
      <c r="O28" s="426">
        <v>0</v>
      </c>
      <c r="P28" s="426">
        <v>0</v>
      </c>
      <c r="Q28" s="426">
        <v>0</v>
      </c>
      <c r="R28" s="426">
        <v>0</v>
      </c>
      <c r="S28" s="426">
        <v>0</v>
      </c>
      <c r="T28" s="426">
        <v>0</v>
      </c>
      <c r="U28" s="426">
        <v>0</v>
      </c>
      <c r="V28" s="426">
        <v>0</v>
      </c>
      <c r="W28" s="426">
        <v>0</v>
      </c>
      <c r="X28" s="426">
        <v>0</v>
      </c>
      <c r="Y28" s="426">
        <v>0</v>
      </c>
      <c r="Z28" s="427">
        <v>0</v>
      </c>
    </row>
  </sheetData>
  <mergeCells count="16">
    <mergeCell ref="A21:A28"/>
    <mergeCell ref="W2:X3"/>
    <mergeCell ref="Y2:Z3"/>
    <mergeCell ref="A2:B4"/>
    <mergeCell ref="A5:A12"/>
    <mergeCell ref="A13:A20"/>
    <mergeCell ref="M2:N3"/>
    <mergeCell ref="O2:P3"/>
    <mergeCell ref="Q2:R3"/>
    <mergeCell ref="S2:T3"/>
    <mergeCell ref="U2:V3"/>
    <mergeCell ref="C2:D3"/>
    <mergeCell ref="E2:F3"/>
    <mergeCell ref="G2:H3"/>
    <mergeCell ref="I2:J3"/>
    <mergeCell ref="K2:L3"/>
  </mergeCells>
  <phoneticPr fontId="1"/>
  <pageMargins left="0.7" right="0.7" top="0.75" bottom="0.75" header="0.3" footer="0.3"/>
  <pageSetup paperSize="9" scale="81" firstPageNumber="24" fitToHeight="0" pageOrder="overThenDown" orientation="landscape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0"/>
  <sheetViews>
    <sheetView view="pageBreakPreview" zoomScaleNormal="100" workbookViewId="0">
      <selection activeCell="D38" sqref="D38:E38"/>
    </sheetView>
  </sheetViews>
  <sheetFormatPr defaultColWidth="10.08984375" defaultRowHeight="21" customHeight="1" x14ac:dyDescent="0.2"/>
  <cols>
    <col min="1" max="1" width="11.453125" style="116" customWidth="1"/>
    <col min="2" max="2" width="13.90625" style="116" customWidth="1"/>
    <col min="3" max="7" width="11.453125" style="116" customWidth="1"/>
    <col min="8" max="8" width="12" style="116" customWidth="1"/>
    <col min="9" max="16384" width="10.08984375" style="116"/>
  </cols>
  <sheetData>
    <row r="1" spans="1:8" ht="21" customHeight="1" x14ac:dyDescent="0.2">
      <c r="A1" s="61" t="s">
        <v>122</v>
      </c>
      <c r="H1" s="62" t="s">
        <v>54</v>
      </c>
    </row>
    <row r="2" spans="1:8" ht="21.75" customHeight="1" x14ac:dyDescent="0.2">
      <c r="A2" s="783" t="s">
        <v>489</v>
      </c>
      <c r="B2" s="784"/>
      <c r="C2" s="787" t="s">
        <v>78</v>
      </c>
      <c r="D2" s="782"/>
      <c r="E2" s="788" t="s">
        <v>344</v>
      </c>
      <c r="F2" s="781"/>
      <c r="G2" s="781" t="s">
        <v>76</v>
      </c>
      <c r="H2" s="782"/>
    </row>
    <row r="3" spans="1:8" ht="21.75" customHeight="1" x14ac:dyDescent="0.2">
      <c r="A3" s="785"/>
      <c r="B3" s="786"/>
      <c r="C3" s="124" t="s">
        <v>77</v>
      </c>
      <c r="D3" s="74" t="s">
        <v>123</v>
      </c>
      <c r="E3" s="125" t="s">
        <v>77</v>
      </c>
      <c r="F3" s="126" t="s">
        <v>123</v>
      </c>
      <c r="G3" s="126" t="s">
        <v>77</v>
      </c>
      <c r="H3" s="127" t="s">
        <v>123</v>
      </c>
    </row>
    <row r="4" spans="1:8" ht="21" customHeight="1" x14ac:dyDescent="0.2">
      <c r="A4" s="779" t="s">
        <v>435</v>
      </c>
      <c r="B4" s="780"/>
      <c r="C4" s="429">
        <f>E4+G4</f>
        <v>7</v>
      </c>
      <c r="D4" s="430">
        <f t="shared" ref="D4:D14" si="0">F4+H4</f>
        <v>0</v>
      </c>
      <c r="E4" s="431">
        <f t="shared" ref="E4:H5" si="1">E6+E8+E10+E12+E14+E16+E18</f>
        <v>0</v>
      </c>
      <c r="F4" s="432">
        <f t="shared" si="1"/>
        <v>0</v>
      </c>
      <c r="G4" s="432">
        <f t="shared" si="1"/>
        <v>7</v>
      </c>
      <c r="H4" s="433">
        <f t="shared" si="1"/>
        <v>0</v>
      </c>
    </row>
    <row r="5" spans="1:8" ht="21" customHeight="1" x14ac:dyDescent="0.2">
      <c r="A5" s="779"/>
      <c r="B5" s="780"/>
      <c r="C5" s="434">
        <f>E5+G5</f>
        <v>5</v>
      </c>
      <c r="D5" s="435">
        <f t="shared" si="0"/>
        <v>2</v>
      </c>
      <c r="E5" s="436">
        <f t="shared" si="1"/>
        <v>2</v>
      </c>
      <c r="F5" s="437">
        <f>F7+F9+F11+F13+F15+F17+F19</f>
        <v>2</v>
      </c>
      <c r="G5" s="437">
        <f t="shared" si="1"/>
        <v>3</v>
      </c>
      <c r="H5" s="438">
        <f t="shared" si="1"/>
        <v>0</v>
      </c>
    </row>
    <row r="6" spans="1:8" ht="21" customHeight="1" x14ac:dyDescent="0.2">
      <c r="A6" s="775" t="s">
        <v>124</v>
      </c>
      <c r="B6" s="776"/>
      <c r="C6" s="439">
        <f t="shared" ref="C6:C16" si="2">E6+G6</f>
        <v>2</v>
      </c>
      <c r="D6" s="440">
        <f t="shared" si="0"/>
        <v>0</v>
      </c>
      <c r="E6" s="441">
        <v>0</v>
      </c>
      <c r="F6" s="442">
        <v>0</v>
      </c>
      <c r="G6" s="442">
        <v>2</v>
      </c>
      <c r="H6" s="443">
        <v>0</v>
      </c>
    </row>
    <row r="7" spans="1:8" ht="21" customHeight="1" x14ac:dyDescent="0.2">
      <c r="A7" s="777"/>
      <c r="B7" s="778"/>
      <c r="C7" s="444">
        <f t="shared" si="2"/>
        <v>0</v>
      </c>
      <c r="D7" s="445">
        <f t="shared" si="0"/>
        <v>0</v>
      </c>
      <c r="E7" s="446">
        <v>0</v>
      </c>
      <c r="F7" s="447">
        <v>0</v>
      </c>
      <c r="G7" s="447">
        <v>0</v>
      </c>
      <c r="H7" s="448">
        <v>0</v>
      </c>
    </row>
    <row r="8" spans="1:8" ht="21" customHeight="1" x14ac:dyDescent="0.2">
      <c r="A8" s="771" t="s">
        <v>125</v>
      </c>
      <c r="B8" s="772"/>
      <c r="C8" s="449">
        <f t="shared" si="2"/>
        <v>0</v>
      </c>
      <c r="D8" s="450">
        <f t="shared" si="0"/>
        <v>0</v>
      </c>
      <c r="E8" s="451">
        <v>0</v>
      </c>
      <c r="F8" s="452">
        <v>0</v>
      </c>
      <c r="G8" s="452">
        <v>0</v>
      </c>
      <c r="H8" s="453">
        <v>0</v>
      </c>
    </row>
    <row r="9" spans="1:8" ht="21" customHeight="1" x14ac:dyDescent="0.2">
      <c r="A9" s="773"/>
      <c r="B9" s="774"/>
      <c r="C9" s="454">
        <f t="shared" si="2"/>
        <v>0</v>
      </c>
      <c r="D9" s="455">
        <f t="shared" si="0"/>
        <v>0</v>
      </c>
      <c r="E9" s="456">
        <v>0</v>
      </c>
      <c r="F9" s="457">
        <v>0</v>
      </c>
      <c r="G9" s="457">
        <v>0</v>
      </c>
      <c r="H9" s="458">
        <v>0</v>
      </c>
    </row>
    <row r="10" spans="1:8" ht="21" customHeight="1" x14ac:dyDescent="0.2">
      <c r="A10" s="775" t="s">
        <v>126</v>
      </c>
      <c r="B10" s="776"/>
      <c r="C10" s="439">
        <f t="shared" si="2"/>
        <v>2</v>
      </c>
      <c r="D10" s="440">
        <f t="shared" si="0"/>
        <v>0</v>
      </c>
      <c r="E10" s="441">
        <v>0</v>
      </c>
      <c r="F10" s="442">
        <v>0</v>
      </c>
      <c r="G10" s="442">
        <v>2</v>
      </c>
      <c r="H10" s="443">
        <v>0</v>
      </c>
    </row>
    <row r="11" spans="1:8" ht="21" customHeight="1" x14ac:dyDescent="0.2">
      <c r="A11" s="777"/>
      <c r="B11" s="778"/>
      <c r="C11" s="444">
        <f t="shared" si="2"/>
        <v>3</v>
      </c>
      <c r="D11" s="445">
        <f t="shared" si="0"/>
        <v>2</v>
      </c>
      <c r="E11" s="446">
        <v>2</v>
      </c>
      <c r="F11" s="447">
        <v>2</v>
      </c>
      <c r="G11" s="447">
        <v>1</v>
      </c>
      <c r="H11" s="448">
        <v>0</v>
      </c>
    </row>
    <row r="12" spans="1:8" ht="21" customHeight="1" x14ac:dyDescent="0.2">
      <c r="A12" s="771" t="s">
        <v>127</v>
      </c>
      <c r="B12" s="772"/>
      <c r="C12" s="449">
        <f t="shared" si="2"/>
        <v>2</v>
      </c>
      <c r="D12" s="450">
        <f>F12+H12</f>
        <v>0</v>
      </c>
      <c r="E12" s="451">
        <v>0</v>
      </c>
      <c r="F12" s="452">
        <v>0</v>
      </c>
      <c r="G12" s="452">
        <v>2</v>
      </c>
      <c r="H12" s="453">
        <v>0</v>
      </c>
    </row>
    <row r="13" spans="1:8" ht="21" customHeight="1" x14ac:dyDescent="0.2">
      <c r="A13" s="773"/>
      <c r="B13" s="774"/>
      <c r="C13" s="454">
        <f t="shared" si="2"/>
        <v>0</v>
      </c>
      <c r="D13" s="455">
        <f t="shared" si="0"/>
        <v>0</v>
      </c>
      <c r="E13" s="456">
        <v>0</v>
      </c>
      <c r="F13" s="457">
        <v>0</v>
      </c>
      <c r="G13" s="457">
        <v>0</v>
      </c>
      <c r="H13" s="458">
        <v>0</v>
      </c>
    </row>
    <row r="14" spans="1:8" ht="21" customHeight="1" x14ac:dyDescent="0.2">
      <c r="A14" s="775" t="s">
        <v>203</v>
      </c>
      <c r="B14" s="776"/>
      <c r="C14" s="439">
        <f t="shared" si="2"/>
        <v>0</v>
      </c>
      <c r="D14" s="440">
        <f t="shared" si="0"/>
        <v>0</v>
      </c>
      <c r="E14" s="441">
        <v>0</v>
      </c>
      <c r="F14" s="442">
        <v>0</v>
      </c>
      <c r="G14" s="442">
        <v>0</v>
      </c>
      <c r="H14" s="443">
        <v>0</v>
      </c>
    </row>
    <row r="15" spans="1:8" ht="21" customHeight="1" x14ac:dyDescent="0.2">
      <c r="A15" s="777"/>
      <c r="B15" s="778"/>
      <c r="C15" s="454">
        <f t="shared" si="2"/>
        <v>0</v>
      </c>
      <c r="D15" s="445">
        <f>F15+H15</f>
        <v>0</v>
      </c>
      <c r="E15" s="446">
        <v>0</v>
      </c>
      <c r="F15" s="457">
        <v>0</v>
      </c>
      <c r="G15" s="447">
        <v>0</v>
      </c>
      <c r="H15" s="448">
        <v>0</v>
      </c>
    </row>
    <row r="16" spans="1:8" ht="21" customHeight="1" x14ac:dyDescent="0.2">
      <c r="A16" s="771" t="s">
        <v>186</v>
      </c>
      <c r="B16" s="772"/>
      <c r="C16" s="439">
        <f t="shared" si="2"/>
        <v>0</v>
      </c>
      <c r="D16" s="450">
        <f>F16+H16</f>
        <v>0</v>
      </c>
      <c r="E16" s="451">
        <v>0</v>
      </c>
      <c r="F16" s="452">
        <v>0</v>
      </c>
      <c r="G16" s="452">
        <v>0</v>
      </c>
      <c r="H16" s="453">
        <v>0</v>
      </c>
    </row>
    <row r="17" spans="1:8" ht="21" customHeight="1" x14ac:dyDescent="0.2">
      <c r="A17" s="773"/>
      <c r="B17" s="774"/>
      <c r="C17" s="454">
        <f>E17+G17</f>
        <v>1</v>
      </c>
      <c r="D17" s="455">
        <f>F17+H17</f>
        <v>0</v>
      </c>
      <c r="E17" s="456">
        <v>0</v>
      </c>
      <c r="F17" s="457">
        <v>0</v>
      </c>
      <c r="G17" s="457">
        <v>1</v>
      </c>
      <c r="H17" s="458">
        <v>0</v>
      </c>
    </row>
    <row r="18" spans="1:8" ht="21" customHeight="1" x14ac:dyDescent="0.2">
      <c r="A18" s="775" t="s">
        <v>128</v>
      </c>
      <c r="B18" s="776"/>
      <c r="C18" s="439">
        <f>E18+G18</f>
        <v>1</v>
      </c>
      <c r="D18" s="440">
        <f>F18+H18</f>
        <v>0</v>
      </c>
      <c r="E18" s="441">
        <v>0</v>
      </c>
      <c r="F18" s="442">
        <v>0</v>
      </c>
      <c r="G18" s="442">
        <v>1</v>
      </c>
      <c r="H18" s="443">
        <v>0</v>
      </c>
    </row>
    <row r="19" spans="1:8" ht="21" customHeight="1" x14ac:dyDescent="0.2">
      <c r="A19" s="779"/>
      <c r="B19" s="780"/>
      <c r="C19" s="434">
        <f>E19+G19</f>
        <v>1</v>
      </c>
      <c r="D19" s="435">
        <f>F19+H19</f>
        <v>0</v>
      </c>
      <c r="E19" s="459">
        <v>0</v>
      </c>
      <c r="F19" s="460">
        <v>0</v>
      </c>
      <c r="G19" s="460">
        <v>1</v>
      </c>
      <c r="H19" s="461">
        <v>0</v>
      </c>
    </row>
    <row r="20" spans="1:8" ht="41.25" customHeight="1" x14ac:dyDescent="0.2">
      <c r="A20" s="770" t="s">
        <v>488</v>
      </c>
      <c r="B20" s="770"/>
      <c r="C20" s="770"/>
      <c r="D20" s="770"/>
      <c r="E20" s="770"/>
      <c r="F20" s="770"/>
      <c r="G20" s="770"/>
      <c r="H20" s="770"/>
    </row>
  </sheetData>
  <mergeCells count="13">
    <mergeCell ref="G2:H2"/>
    <mergeCell ref="A10:B11"/>
    <mergeCell ref="A12:B13"/>
    <mergeCell ref="A2:B3"/>
    <mergeCell ref="A4:B5"/>
    <mergeCell ref="A6:B7"/>
    <mergeCell ref="C2:D2"/>
    <mergeCell ref="E2:F2"/>
    <mergeCell ref="A20:H20"/>
    <mergeCell ref="A8:B9"/>
    <mergeCell ref="A14:B15"/>
    <mergeCell ref="A16:B17"/>
    <mergeCell ref="A18:B19"/>
  </mergeCells>
  <phoneticPr fontId="1"/>
  <pageMargins left="0.7" right="0.7" top="0.75" bottom="0.75" header="0.3" footer="0.3"/>
  <pageSetup paperSize="9" scale="94" firstPageNumber="24" fitToHeight="0" pageOrder="overThenDown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autoPageBreaks="0"/>
  </sheetPr>
  <dimension ref="A1:M34"/>
  <sheetViews>
    <sheetView showGridLines="0" view="pageBreakPreview" zoomScaleNormal="100" zoomScaleSheetLayoutView="75" workbookViewId="0">
      <selection activeCell="B6" sqref="B6"/>
    </sheetView>
  </sheetViews>
  <sheetFormatPr defaultColWidth="10.08984375" defaultRowHeight="21" customHeight="1" x14ac:dyDescent="0.2"/>
  <cols>
    <col min="1" max="1" width="12.1796875" style="1" customWidth="1"/>
    <col min="2" max="2" width="12" style="1" customWidth="1"/>
    <col min="3" max="13" width="6.90625" style="1" customWidth="1"/>
    <col min="14" max="16384" width="10.08984375" style="1"/>
  </cols>
  <sheetData>
    <row r="1" spans="1:13" ht="21" customHeight="1" x14ac:dyDescent="0.2">
      <c r="A1" s="61" t="s">
        <v>97</v>
      </c>
    </row>
    <row r="2" spans="1:13" ht="21" customHeight="1" x14ac:dyDescent="0.2">
      <c r="A2" s="1" t="s">
        <v>98</v>
      </c>
      <c r="M2" s="62" t="s">
        <v>99</v>
      </c>
    </row>
    <row r="3" spans="1:13" ht="21.75" customHeight="1" x14ac:dyDescent="0.2">
      <c r="A3" s="789" t="s">
        <v>43</v>
      </c>
      <c r="B3" s="648" t="s">
        <v>100</v>
      </c>
      <c r="C3" s="792"/>
      <c r="D3" s="792"/>
      <c r="E3" s="792"/>
      <c r="F3" s="792"/>
      <c r="G3" s="649"/>
      <c r="H3" s="648" t="s">
        <v>438</v>
      </c>
      <c r="I3" s="792"/>
      <c r="J3" s="792"/>
      <c r="K3" s="792"/>
      <c r="L3" s="792"/>
      <c r="M3" s="649"/>
    </row>
    <row r="4" spans="1:13" ht="21.75" customHeight="1" x14ac:dyDescent="0.2">
      <c r="A4" s="790"/>
      <c r="B4" s="793" t="s">
        <v>55</v>
      </c>
      <c r="C4" s="795" t="s">
        <v>439</v>
      </c>
      <c r="D4" s="796"/>
      <c r="E4" s="797"/>
      <c r="F4" s="798" t="s">
        <v>440</v>
      </c>
      <c r="G4" s="798" t="s">
        <v>14</v>
      </c>
      <c r="H4" s="793" t="s">
        <v>55</v>
      </c>
      <c r="I4" s="795" t="s">
        <v>439</v>
      </c>
      <c r="J4" s="796"/>
      <c r="K4" s="797"/>
      <c r="L4" s="798" t="s">
        <v>440</v>
      </c>
      <c r="M4" s="798" t="s">
        <v>14</v>
      </c>
    </row>
    <row r="5" spans="1:13" ht="48.75" customHeight="1" x14ac:dyDescent="0.2">
      <c r="A5" s="791"/>
      <c r="B5" s="794"/>
      <c r="C5" s="76" t="s">
        <v>441</v>
      </c>
      <c r="D5" s="77" t="s">
        <v>442</v>
      </c>
      <c r="E5" s="78" t="s">
        <v>443</v>
      </c>
      <c r="F5" s="794"/>
      <c r="G5" s="794"/>
      <c r="H5" s="794"/>
      <c r="I5" s="76" t="s">
        <v>441</v>
      </c>
      <c r="J5" s="77" t="s">
        <v>442</v>
      </c>
      <c r="K5" s="78" t="s">
        <v>443</v>
      </c>
      <c r="L5" s="794"/>
      <c r="M5" s="794"/>
    </row>
    <row r="6" spans="1:13" ht="24" customHeight="1" x14ac:dyDescent="0.2">
      <c r="A6" s="195" t="s">
        <v>78</v>
      </c>
      <c r="B6" s="79">
        <f>C6+F6+G6</f>
        <v>819</v>
      </c>
      <c r="C6" s="79">
        <f>D6+E6</f>
        <v>265</v>
      </c>
      <c r="D6" s="79">
        <f>SUM(D7:D17)</f>
        <v>142</v>
      </c>
      <c r="E6" s="79">
        <f>SUM(E7:E17)</f>
        <v>123</v>
      </c>
      <c r="F6" s="79">
        <f>SUM(F7:F17)</f>
        <v>370</v>
      </c>
      <c r="G6" s="79">
        <f>SUM(G7:G17)</f>
        <v>184</v>
      </c>
      <c r="H6" s="79">
        <f>I6+L6+M6</f>
        <v>1628</v>
      </c>
      <c r="I6" s="79">
        <f>SUM(J6:K6)</f>
        <v>696</v>
      </c>
      <c r="J6" s="79">
        <f t="shared" ref="J6:M6" si="0">SUM(J7:J17)</f>
        <v>99</v>
      </c>
      <c r="K6" s="79">
        <f t="shared" si="0"/>
        <v>597</v>
      </c>
      <c r="L6" s="79">
        <f t="shared" si="0"/>
        <v>210</v>
      </c>
      <c r="M6" s="79">
        <f t="shared" si="0"/>
        <v>722</v>
      </c>
    </row>
    <row r="7" spans="1:13" ht="24" customHeight="1" x14ac:dyDescent="0.2">
      <c r="A7" s="80" t="s">
        <v>101</v>
      </c>
      <c r="B7" s="81">
        <f t="shared" ref="B7:B17" si="1">C7+F7+G7</f>
        <v>82</v>
      </c>
      <c r="C7" s="81">
        <f>D7+E7</f>
        <v>22</v>
      </c>
      <c r="D7" s="81">
        <v>9</v>
      </c>
      <c r="E7" s="81">
        <v>13</v>
      </c>
      <c r="F7" s="81">
        <v>45</v>
      </c>
      <c r="G7" s="81">
        <v>15</v>
      </c>
      <c r="H7" s="81">
        <f t="shared" ref="H7:H17" si="2">I7+L7+M7</f>
        <v>116</v>
      </c>
      <c r="I7" s="81">
        <v>47</v>
      </c>
      <c r="J7" s="81">
        <v>2</v>
      </c>
      <c r="K7" s="81">
        <v>45</v>
      </c>
      <c r="L7" s="81">
        <v>9</v>
      </c>
      <c r="M7" s="81">
        <v>60</v>
      </c>
    </row>
    <row r="8" spans="1:13" ht="24" customHeight="1" x14ac:dyDescent="0.2">
      <c r="A8" s="82" t="s">
        <v>87</v>
      </c>
      <c r="B8" s="83">
        <f t="shared" si="1"/>
        <v>76</v>
      </c>
      <c r="C8" s="83">
        <f t="shared" ref="C8:C17" si="3">D8+E8</f>
        <v>25</v>
      </c>
      <c r="D8" s="83">
        <v>11</v>
      </c>
      <c r="E8" s="83">
        <v>14</v>
      </c>
      <c r="F8" s="83">
        <v>32</v>
      </c>
      <c r="G8" s="83">
        <v>19</v>
      </c>
      <c r="H8" s="83">
        <f t="shared" si="2"/>
        <v>110</v>
      </c>
      <c r="I8" s="83">
        <v>47</v>
      </c>
      <c r="J8" s="83">
        <v>10</v>
      </c>
      <c r="K8" s="83">
        <v>37</v>
      </c>
      <c r="L8" s="83">
        <v>8</v>
      </c>
      <c r="M8" s="83">
        <v>55</v>
      </c>
    </row>
    <row r="9" spans="1:13" ht="24" customHeight="1" x14ac:dyDescent="0.2">
      <c r="A9" s="82" t="s">
        <v>88</v>
      </c>
      <c r="B9" s="83">
        <f t="shared" si="1"/>
        <v>147</v>
      </c>
      <c r="C9" s="83">
        <f t="shared" si="3"/>
        <v>53</v>
      </c>
      <c r="D9" s="83">
        <v>33</v>
      </c>
      <c r="E9" s="83">
        <v>20</v>
      </c>
      <c r="F9" s="83">
        <v>57</v>
      </c>
      <c r="G9" s="83">
        <v>37</v>
      </c>
      <c r="H9" s="83">
        <f t="shared" si="2"/>
        <v>320</v>
      </c>
      <c r="I9" s="83">
        <v>150</v>
      </c>
      <c r="J9" s="83">
        <v>26</v>
      </c>
      <c r="K9" s="83">
        <v>124</v>
      </c>
      <c r="L9" s="83">
        <v>59</v>
      </c>
      <c r="M9" s="83">
        <v>111</v>
      </c>
    </row>
    <row r="10" spans="1:13" ht="24" customHeight="1" x14ac:dyDescent="0.2">
      <c r="A10" s="82" t="s">
        <v>89</v>
      </c>
      <c r="B10" s="83">
        <f t="shared" si="1"/>
        <v>55</v>
      </c>
      <c r="C10" s="83">
        <f t="shared" si="3"/>
        <v>13</v>
      </c>
      <c r="D10" s="83">
        <v>8</v>
      </c>
      <c r="E10" s="83">
        <v>5</v>
      </c>
      <c r="F10" s="83">
        <v>32</v>
      </c>
      <c r="G10" s="83">
        <v>10</v>
      </c>
      <c r="H10" s="84">
        <f t="shared" si="2"/>
        <v>116</v>
      </c>
      <c r="I10" s="83">
        <v>45</v>
      </c>
      <c r="J10" s="83">
        <v>3</v>
      </c>
      <c r="K10" s="83">
        <v>42</v>
      </c>
      <c r="L10" s="83">
        <v>25</v>
      </c>
      <c r="M10" s="83">
        <v>46</v>
      </c>
    </row>
    <row r="11" spans="1:13" ht="24" customHeight="1" x14ac:dyDescent="0.2">
      <c r="A11" s="82" t="s">
        <v>90</v>
      </c>
      <c r="B11" s="83">
        <f t="shared" si="1"/>
        <v>107</v>
      </c>
      <c r="C11" s="83">
        <f t="shared" si="3"/>
        <v>31</v>
      </c>
      <c r="D11" s="83">
        <v>16</v>
      </c>
      <c r="E11" s="83">
        <v>15</v>
      </c>
      <c r="F11" s="83">
        <v>49</v>
      </c>
      <c r="G11" s="83">
        <v>27</v>
      </c>
      <c r="H11" s="85">
        <f t="shared" si="2"/>
        <v>201</v>
      </c>
      <c r="I11" s="83">
        <v>78</v>
      </c>
      <c r="J11" s="83">
        <v>9</v>
      </c>
      <c r="K11" s="83">
        <v>69</v>
      </c>
      <c r="L11" s="83">
        <v>28</v>
      </c>
      <c r="M11" s="83">
        <v>95</v>
      </c>
    </row>
    <row r="12" spans="1:13" ht="24" customHeight="1" x14ac:dyDescent="0.2">
      <c r="A12" s="82" t="s">
        <v>91</v>
      </c>
      <c r="B12" s="83">
        <f t="shared" si="1"/>
        <v>115</v>
      </c>
      <c r="C12" s="83">
        <f t="shared" si="3"/>
        <v>33</v>
      </c>
      <c r="D12" s="83">
        <v>17</v>
      </c>
      <c r="E12" s="83">
        <v>16</v>
      </c>
      <c r="F12" s="83">
        <v>62</v>
      </c>
      <c r="G12" s="83">
        <v>20</v>
      </c>
      <c r="H12" s="85">
        <f t="shared" si="2"/>
        <v>145</v>
      </c>
      <c r="I12" s="83">
        <v>52</v>
      </c>
      <c r="J12" s="83">
        <v>10</v>
      </c>
      <c r="K12" s="83">
        <v>42</v>
      </c>
      <c r="L12" s="83">
        <v>17</v>
      </c>
      <c r="M12" s="83">
        <v>76</v>
      </c>
    </row>
    <row r="13" spans="1:13" ht="24" customHeight="1" x14ac:dyDescent="0.2">
      <c r="A13" s="82" t="s">
        <v>92</v>
      </c>
      <c r="B13" s="83">
        <f t="shared" si="1"/>
        <v>79</v>
      </c>
      <c r="C13" s="83">
        <f t="shared" si="3"/>
        <v>29</v>
      </c>
      <c r="D13" s="83">
        <v>15</v>
      </c>
      <c r="E13" s="83">
        <v>14</v>
      </c>
      <c r="F13" s="83">
        <v>30</v>
      </c>
      <c r="G13" s="83">
        <v>20</v>
      </c>
      <c r="H13" s="85">
        <f t="shared" si="2"/>
        <v>194</v>
      </c>
      <c r="I13" s="83">
        <v>84</v>
      </c>
      <c r="J13" s="83">
        <v>6</v>
      </c>
      <c r="K13" s="83">
        <v>78</v>
      </c>
      <c r="L13" s="83">
        <v>16</v>
      </c>
      <c r="M13" s="83">
        <v>94</v>
      </c>
    </row>
    <row r="14" spans="1:13" ht="24" customHeight="1" x14ac:dyDescent="0.2">
      <c r="A14" s="82" t="s">
        <v>93</v>
      </c>
      <c r="B14" s="84">
        <f t="shared" si="1"/>
        <v>48</v>
      </c>
      <c r="C14" s="83">
        <f t="shared" si="3"/>
        <v>15</v>
      </c>
      <c r="D14" s="83">
        <v>5</v>
      </c>
      <c r="E14" s="83">
        <v>10</v>
      </c>
      <c r="F14" s="83">
        <v>24</v>
      </c>
      <c r="G14" s="83">
        <v>9</v>
      </c>
      <c r="H14" s="83">
        <f t="shared" si="2"/>
        <v>122</v>
      </c>
      <c r="I14" s="83">
        <v>67</v>
      </c>
      <c r="J14" s="83">
        <v>16</v>
      </c>
      <c r="K14" s="83">
        <v>51</v>
      </c>
      <c r="L14" s="83">
        <v>12</v>
      </c>
      <c r="M14" s="83">
        <v>43</v>
      </c>
    </row>
    <row r="15" spans="1:13" ht="24" customHeight="1" x14ac:dyDescent="0.2">
      <c r="A15" s="82" t="s">
        <v>94</v>
      </c>
      <c r="B15" s="83">
        <f t="shared" si="1"/>
        <v>29</v>
      </c>
      <c r="C15" s="83">
        <f t="shared" si="3"/>
        <v>8</v>
      </c>
      <c r="D15" s="83">
        <v>4</v>
      </c>
      <c r="E15" s="83">
        <v>4</v>
      </c>
      <c r="F15" s="83">
        <v>14</v>
      </c>
      <c r="G15" s="83">
        <v>7</v>
      </c>
      <c r="H15" s="83">
        <f t="shared" si="2"/>
        <v>85</v>
      </c>
      <c r="I15" s="83">
        <v>28</v>
      </c>
      <c r="J15" s="83">
        <v>5</v>
      </c>
      <c r="K15" s="83">
        <v>23</v>
      </c>
      <c r="L15" s="83">
        <v>8</v>
      </c>
      <c r="M15" s="83">
        <v>49</v>
      </c>
    </row>
    <row r="16" spans="1:13" ht="24" customHeight="1" x14ac:dyDescent="0.2">
      <c r="A16" s="82" t="s">
        <v>95</v>
      </c>
      <c r="B16" s="83">
        <f t="shared" si="1"/>
        <v>55</v>
      </c>
      <c r="C16" s="83">
        <f t="shared" si="3"/>
        <v>23</v>
      </c>
      <c r="D16" s="83">
        <v>16</v>
      </c>
      <c r="E16" s="83">
        <v>7</v>
      </c>
      <c r="F16" s="83">
        <v>20</v>
      </c>
      <c r="G16" s="83">
        <v>12</v>
      </c>
      <c r="H16" s="83">
        <f t="shared" si="2"/>
        <v>104</v>
      </c>
      <c r="I16" s="83">
        <v>43</v>
      </c>
      <c r="J16" s="83">
        <v>7</v>
      </c>
      <c r="K16" s="83">
        <v>36</v>
      </c>
      <c r="L16" s="83">
        <v>12</v>
      </c>
      <c r="M16" s="83">
        <v>49</v>
      </c>
    </row>
    <row r="17" spans="1:13" ht="24" customHeight="1" x14ac:dyDescent="0.2">
      <c r="A17" s="86" t="s">
        <v>96</v>
      </c>
      <c r="B17" s="87">
        <f t="shared" si="1"/>
        <v>26</v>
      </c>
      <c r="C17" s="88">
        <f t="shared" si="3"/>
        <v>13</v>
      </c>
      <c r="D17" s="88">
        <v>8</v>
      </c>
      <c r="E17" s="88">
        <v>5</v>
      </c>
      <c r="F17" s="88">
        <v>5</v>
      </c>
      <c r="G17" s="88">
        <v>8</v>
      </c>
      <c r="H17" s="87">
        <f t="shared" si="2"/>
        <v>115</v>
      </c>
      <c r="I17" s="88">
        <v>55</v>
      </c>
      <c r="J17" s="88">
        <v>5</v>
      </c>
      <c r="K17" s="88">
        <v>50</v>
      </c>
      <c r="L17" s="88">
        <v>16</v>
      </c>
      <c r="M17" s="88">
        <v>44</v>
      </c>
    </row>
    <row r="18" spans="1:13" ht="21" hidden="1" customHeight="1" x14ac:dyDescent="0.2">
      <c r="A18" s="62" t="s">
        <v>48</v>
      </c>
      <c r="B18" s="1">
        <f t="shared" ref="B18:I18" si="4">SUM(B7:B17)</f>
        <v>819</v>
      </c>
      <c r="C18" s="1">
        <f t="shared" si="4"/>
        <v>265</v>
      </c>
      <c r="D18" s="1">
        <f t="shared" si="4"/>
        <v>142</v>
      </c>
      <c r="E18" s="1">
        <f t="shared" si="4"/>
        <v>123</v>
      </c>
      <c r="F18" s="1">
        <f t="shared" si="4"/>
        <v>370</v>
      </c>
      <c r="G18" s="1">
        <f t="shared" si="4"/>
        <v>184</v>
      </c>
      <c r="H18" s="1">
        <f t="shared" si="4"/>
        <v>1628</v>
      </c>
      <c r="I18" s="1">
        <f t="shared" si="4"/>
        <v>696</v>
      </c>
    </row>
    <row r="19" spans="1:13" ht="21" hidden="1" customHeight="1" x14ac:dyDescent="0.2">
      <c r="A19" s="1" t="s">
        <v>172</v>
      </c>
    </row>
    <row r="21" spans="1:13" ht="21" customHeight="1" x14ac:dyDescent="0.2">
      <c r="A21" s="89"/>
    </row>
    <row r="23" spans="1:13" ht="21" customHeight="1" x14ac:dyDescent="0.2">
      <c r="D23" s="2"/>
      <c r="E23" s="2"/>
      <c r="F23" s="2"/>
      <c r="G23" s="2"/>
      <c r="J23" s="2"/>
      <c r="K23" s="2"/>
      <c r="L23" s="2"/>
      <c r="M23" s="2"/>
    </row>
    <row r="24" spans="1:13" ht="21" customHeight="1" x14ac:dyDescent="0.2">
      <c r="D24" s="2"/>
      <c r="E24" s="2"/>
      <c r="F24" s="2"/>
      <c r="G24" s="2"/>
      <c r="J24" s="2"/>
      <c r="K24" s="2"/>
      <c r="L24" s="2"/>
      <c r="M24" s="2"/>
    </row>
    <row r="25" spans="1:13" ht="21" customHeight="1" x14ac:dyDescent="0.2">
      <c r="D25" s="2"/>
      <c r="E25" s="2"/>
      <c r="F25" s="2"/>
      <c r="G25" s="2"/>
      <c r="J25" s="2"/>
      <c r="K25" s="2"/>
      <c r="L25" s="2"/>
      <c r="M25" s="2"/>
    </row>
    <row r="26" spans="1:13" ht="21" customHeight="1" x14ac:dyDescent="0.2">
      <c r="D26" s="2"/>
      <c r="E26" s="2"/>
      <c r="F26" s="2"/>
      <c r="G26" s="2"/>
      <c r="J26" s="2"/>
      <c r="K26" s="2"/>
      <c r="L26" s="2"/>
      <c r="M26" s="2"/>
    </row>
    <row r="27" spans="1:13" ht="21" customHeight="1" x14ac:dyDescent="0.2">
      <c r="D27" s="2"/>
      <c r="E27" s="2"/>
      <c r="F27" s="2"/>
      <c r="G27" s="2"/>
      <c r="J27" s="2"/>
      <c r="K27" s="2"/>
      <c r="L27" s="2"/>
      <c r="M27" s="2"/>
    </row>
    <row r="28" spans="1:13" ht="21" customHeight="1" x14ac:dyDescent="0.2">
      <c r="D28" s="2"/>
      <c r="E28" s="2"/>
      <c r="F28" s="2"/>
      <c r="G28" s="2"/>
      <c r="J28" s="2"/>
      <c r="K28" s="2"/>
      <c r="L28" s="2"/>
      <c r="M28" s="2"/>
    </row>
    <row r="29" spans="1:13" ht="21" customHeight="1" x14ac:dyDescent="0.2">
      <c r="D29" s="2"/>
      <c r="E29" s="2"/>
      <c r="F29" s="2"/>
      <c r="G29" s="2"/>
      <c r="J29" s="2"/>
      <c r="K29" s="2"/>
      <c r="L29" s="2"/>
      <c r="M29" s="2"/>
    </row>
    <row r="30" spans="1:13" ht="21" customHeight="1" x14ac:dyDescent="0.2">
      <c r="D30" s="2"/>
      <c r="E30" s="2"/>
      <c r="F30" s="2"/>
      <c r="G30" s="2"/>
      <c r="J30" s="2"/>
      <c r="K30" s="2"/>
      <c r="L30" s="2"/>
      <c r="M30" s="2"/>
    </row>
    <row r="31" spans="1:13" ht="21" customHeight="1" x14ac:dyDescent="0.2">
      <c r="D31" s="2"/>
      <c r="E31" s="2"/>
      <c r="F31" s="2"/>
      <c r="G31" s="2"/>
      <c r="J31" s="2"/>
      <c r="K31" s="2"/>
      <c r="L31" s="2"/>
      <c r="M31" s="2"/>
    </row>
    <row r="32" spans="1:13" ht="21" customHeight="1" x14ac:dyDescent="0.2">
      <c r="D32" s="2"/>
      <c r="E32" s="2"/>
      <c r="F32" s="2"/>
      <c r="G32" s="2"/>
      <c r="J32" s="2"/>
      <c r="K32" s="2"/>
      <c r="L32" s="2"/>
      <c r="M32" s="2"/>
    </row>
    <row r="33" spans="4:13" ht="21" customHeight="1" x14ac:dyDescent="0.2">
      <c r="D33" s="2"/>
      <c r="E33" s="2"/>
      <c r="F33" s="2"/>
      <c r="G33" s="2"/>
      <c r="J33" s="2"/>
      <c r="K33" s="2"/>
      <c r="L33" s="2"/>
      <c r="M33" s="2"/>
    </row>
    <row r="34" spans="4:13" ht="21" customHeight="1" x14ac:dyDescent="0.2">
      <c r="D34" s="2"/>
      <c r="E34" s="2"/>
      <c r="F34" s="2"/>
      <c r="G34" s="2"/>
      <c r="J34" s="2"/>
      <c r="K34" s="2"/>
      <c r="L34" s="2"/>
      <c r="M34" s="2"/>
    </row>
  </sheetData>
  <mergeCells count="11">
    <mergeCell ref="A3:A5"/>
    <mergeCell ref="B3:G3"/>
    <mergeCell ref="H3:M3"/>
    <mergeCell ref="B4:B5"/>
    <mergeCell ref="C4:E4"/>
    <mergeCell ref="F4:F5"/>
    <mergeCell ref="G4:G5"/>
    <mergeCell ref="H4:H5"/>
    <mergeCell ref="I4:K4"/>
    <mergeCell ref="L4:L5"/>
    <mergeCell ref="M4:M5"/>
  </mergeCells>
  <phoneticPr fontId="1"/>
  <pageMargins left="0.70866141732283472" right="0.70866141732283472" top="0.74803149606299213" bottom="0.74803149606299213" header="0.31496062992125984" footer="0.31496062992125984"/>
  <pageSetup paperSize="9" scale="85" firstPageNumber="24" pageOrder="overThenDown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1 総-発生救助状況P24</vt:lpstr>
      <vt:lpstr>1 部署要救助P25-32</vt:lpstr>
      <vt:lpstr>1 総-発生救助状況P24  </vt:lpstr>
      <vt:lpstr>1 部署要救助P25-32  </vt:lpstr>
      <vt:lpstr>2 海難発生距岸P33-34</vt:lpstr>
      <vt:lpstr>地域図P35</vt:lpstr>
      <vt:lpstr>3 海難種別P36</vt:lpstr>
      <vt:lpstr>4 航路別海難P37</vt:lpstr>
      <vt:lpstr>6 (1)人身事故発生救助状況P39</vt:lpstr>
      <vt:lpstr>5 要救助海難船舶見積価格調P38</vt:lpstr>
      <vt:lpstr>6 (1)人身事故発生救助状況P39 </vt:lpstr>
      <vt:lpstr>6(2)海難によらない乗船者の事故内容別調P40</vt:lpstr>
      <vt:lpstr>6(3)海浜事故等の事故内容別調P41</vt:lpstr>
      <vt:lpstr>'1 総-発生救助状況P24'!Print_Area</vt:lpstr>
      <vt:lpstr>'1 総-発生救助状況P24  '!Print_Area</vt:lpstr>
      <vt:lpstr>'1 部署要救助P25-32'!Print_Area</vt:lpstr>
      <vt:lpstr>'1 部署要救助P25-32  '!Print_Area</vt:lpstr>
      <vt:lpstr>'2 海難発生距岸P33-34'!Print_Area</vt:lpstr>
      <vt:lpstr>'3 海難種別P36'!Print_Area</vt:lpstr>
      <vt:lpstr>'4 航路別海難P37'!Print_Area</vt:lpstr>
      <vt:lpstr>'5 要救助海難船舶見積価格調P38'!Print_Area</vt:lpstr>
      <vt:lpstr>'6 (1)人身事故発生救助状況P39'!Print_Area</vt:lpstr>
      <vt:lpstr>'6(2)海難によらない乗船者の事故内容別調P40'!Print_Area</vt:lpstr>
      <vt:lpstr>'6(3)海浜事故等の事故内容別調P41'!Print_Area</vt:lpstr>
      <vt:lpstr>地域図P35!Print_Area</vt:lpstr>
      <vt:lpstr>'1 部署要救助P25-32'!Print_Titles</vt:lpstr>
      <vt:lpstr>'1 部署要救助P25-32  '!Print_Titles</vt:lpstr>
      <vt:lpstr>'2 海難発生距岸P33-34'!Print_Titles</vt:lpstr>
    </vt:vector>
  </TitlesOfParts>
  <Company>海上保安庁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海上保安庁</dc:creator>
  <cp:lastModifiedBy>松下 流也</cp:lastModifiedBy>
  <cp:lastPrinted>2025-07-18T06:29:37Z</cp:lastPrinted>
  <dcterms:created xsi:type="dcterms:W3CDTF">1999-01-27T07:02:38Z</dcterms:created>
  <dcterms:modified xsi:type="dcterms:W3CDTF">2025-08-28T08:57:50Z</dcterms:modified>
</cp:coreProperties>
</file>