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g01142\02企画係\004_各案件フォルダ（五十音順）\（と）統計\統計年報\統計年報(第71巻)\03_【】e-Stat掲載用\20210615_01体裁修正後\"/>
    </mc:Choice>
  </mc:AlternateContent>
  <bookViews>
    <workbookView xWindow="195" yWindow="90" windowWidth="15480" windowHeight="11640" tabRatio="895" activeTab="2"/>
  </bookViews>
  <sheets>
    <sheet name="総-水路通報件数P58" sheetId="19" r:id="rId1"/>
    <sheet name="1 水路通報実施P59-61" sheetId="18" r:id="rId2"/>
    <sheet name="1 水路通報実施P62-68" sheetId="31" r:id="rId3"/>
    <sheet name="1 水路通報実施P69-72" sheetId="32" r:id="rId4"/>
    <sheet name="2(1)海図等P73" sheetId="28" r:id="rId5"/>
    <sheet name="2(2)書誌P74 " sheetId="30" r:id="rId6"/>
  </sheets>
  <definedNames>
    <definedName name="_xlnm._FilterDatabase" localSheetId="2" hidden="1">'1 水路通報実施P62-68'!$I$283:$X$295</definedName>
    <definedName name="_xlnm.Print_Area" localSheetId="1">'1 水路通報実施P59-61'!$A$1:$X$73</definedName>
    <definedName name="_xlnm.Print_Area" localSheetId="2">'1 水路通報実施P62-68'!$A$1:$X$211</definedName>
    <definedName name="_xlnm.Print_Area" localSheetId="3">'1 水路通報実施P69-72'!$A$1:$X$110</definedName>
    <definedName name="_xlnm.Print_Area" localSheetId="4">'2(1)海図等P73'!$A$1:$Y$18</definedName>
    <definedName name="_xlnm.Print_Area" localSheetId="5">'2(2)書誌P74 '!$A$1:$U$8</definedName>
    <definedName name="_xlnm.Print_Area" localSheetId="0">'総-水路通報件数P58'!$A$1:$L$20</definedName>
  </definedNames>
  <calcPr calcId="162913"/>
</workbook>
</file>

<file path=xl/calcChain.xml><?xml version="1.0" encoding="utf-8"?>
<calcChain xmlns="http://schemas.openxmlformats.org/spreadsheetml/2006/main">
  <c r="H30" i="32" l="1"/>
  <c r="C7" i="30" l="1"/>
  <c r="E5" i="30"/>
  <c r="D5" i="30"/>
  <c r="B7" i="28"/>
  <c r="B8" i="28"/>
  <c r="B9" i="28"/>
  <c r="I60" i="18"/>
  <c r="X10" i="18"/>
  <c r="W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J10" i="18"/>
  <c r="I10" i="18"/>
  <c r="H4" i="19"/>
  <c r="H12" i="18" l="1"/>
  <c r="H11" i="18"/>
  <c r="E4" i="19" l="1"/>
  <c r="H7" i="32" l="1"/>
  <c r="H15" i="32"/>
  <c r="H9" i="31"/>
  <c r="I7" i="31"/>
  <c r="H208" i="31"/>
  <c r="H180" i="31"/>
  <c r="H13" i="18" l="1"/>
  <c r="H8" i="18"/>
  <c r="H110" i="32" l="1"/>
  <c r="H109" i="32"/>
  <c r="H108" i="32"/>
  <c r="H107" i="32"/>
  <c r="H106" i="32"/>
  <c r="H105" i="32"/>
  <c r="H104" i="32"/>
  <c r="H103" i="32"/>
  <c r="H102" i="32"/>
  <c r="H101" i="32"/>
  <c r="H100" i="32"/>
  <c r="H99" i="32"/>
  <c r="H98" i="32"/>
  <c r="H97" i="32"/>
  <c r="H96" i="32"/>
  <c r="H95" i="32"/>
  <c r="H94" i="32"/>
  <c r="H93" i="32"/>
  <c r="H92" i="32"/>
  <c r="H91" i="32"/>
  <c r="H90" i="32"/>
  <c r="H89" i="32"/>
  <c r="H88" i="32"/>
  <c r="H87" i="32"/>
  <c r="H81" i="32"/>
  <c r="H80" i="32"/>
  <c r="H79" i="32"/>
  <c r="H78" i="32"/>
  <c r="H77" i="32"/>
  <c r="H76" i="32"/>
  <c r="H75" i="32"/>
  <c r="H74" i="32"/>
  <c r="H73" i="32"/>
  <c r="H72" i="32"/>
  <c r="H71" i="32"/>
  <c r="H70" i="32"/>
  <c r="H69" i="32"/>
  <c r="H68" i="32"/>
  <c r="H67" i="32"/>
  <c r="H66" i="32"/>
  <c r="H65" i="32"/>
  <c r="H64" i="32"/>
  <c r="H63" i="32"/>
  <c r="H62" i="32"/>
  <c r="H61" i="32"/>
  <c r="H60" i="32"/>
  <c r="H59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25" i="32"/>
  <c r="H24" i="32"/>
  <c r="H23" i="32"/>
  <c r="H22" i="32"/>
  <c r="H21" i="32"/>
  <c r="H20" i="32"/>
  <c r="H19" i="32"/>
  <c r="H18" i="32"/>
  <c r="H17" i="32"/>
  <c r="H16" i="32"/>
  <c r="H14" i="32"/>
  <c r="H13" i="32"/>
  <c r="H12" i="32"/>
  <c r="H11" i="32"/>
  <c r="H10" i="32"/>
  <c r="H9" i="32"/>
  <c r="H8" i="32"/>
  <c r="X6" i="32"/>
  <c r="W6" i="32"/>
  <c r="V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I8" i="31"/>
  <c r="J8" i="31"/>
  <c r="K8" i="31"/>
  <c r="L8" i="31"/>
  <c r="M8" i="31"/>
  <c r="N8" i="31"/>
  <c r="O8" i="31"/>
  <c r="P8" i="31"/>
  <c r="Q8" i="31"/>
  <c r="R8" i="31"/>
  <c r="S8" i="31"/>
  <c r="T8" i="31"/>
  <c r="U8" i="31"/>
  <c r="V8" i="31"/>
  <c r="W8" i="31"/>
  <c r="X8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70" i="31"/>
  <c r="H71" i="31"/>
  <c r="H72" i="31"/>
  <c r="H73" i="31"/>
  <c r="H74" i="31"/>
  <c r="H75" i="31"/>
  <c r="H76" i="31"/>
  <c r="H77" i="31"/>
  <c r="H78" i="31"/>
  <c r="H79" i="31"/>
  <c r="H80" i="31"/>
  <c r="H81" i="31"/>
  <c r="H82" i="31"/>
  <c r="H83" i="31"/>
  <c r="H84" i="31"/>
  <c r="H85" i="31"/>
  <c r="H86" i="31"/>
  <c r="H87" i="31"/>
  <c r="H88" i="31"/>
  <c r="H89" i="31"/>
  <c r="H90" i="31"/>
  <c r="H91" i="31"/>
  <c r="H92" i="31"/>
  <c r="H93" i="31"/>
  <c r="H94" i="31"/>
  <c r="H95" i="31"/>
  <c r="H96" i="31"/>
  <c r="H97" i="31"/>
  <c r="H98" i="31"/>
  <c r="H99" i="31"/>
  <c r="H104" i="31"/>
  <c r="H105" i="31"/>
  <c r="H106" i="31"/>
  <c r="H107" i="31"/>
  <c r="H108" i="31"/>
  <c r="H109" i="31"/>
  <c r="H110" i="31"/>
  <c r="H111" i="31"/>
  <c r="H112" i="31"/>
  <c r="H113" i="31"/>
  <c r="H114" i="31"/>
  <c r="H115" i="31"/>
  <c r="H116" i="31"/>
  <c r="H117" i="31"/>
  <c r="H118" i="31"/>
  <c r="H119" i="31"/>
  <c r="H120" i="31"/>
  <c r="H121" i="31"/>
  <c r="H122" i="31"/>
  <c r="H123" i="31"/>
  <c r="H124" i="31"/>
  <c r="H125" i="31"/>
  <c r="H126" i="31"/>
  <c r="H127" i="31"/>
  <c r="H128" i="31"/>
  <c r="H129" i="31"/>
  <c r="H130" i="31"/>
  <c r="H131" i="31"/>
  <c r="H132" i="31"/>
  <c r="H133" i="31"/>
  <c r="H138" i="31"/>
  <c r="H139" i="31"/>
  <c r="H140" i="31"/>
  <c r="H141" i="31"/>
  <c r="H142" i="31"/>
  <c r="H143" i="31"/>
  <c r="H144" i="31"/>
  <c r="H145" i="31"/>
  <c r="H146" i="31"/>
  <c r="H147" i="31"/>
  <c r="H148" i="31"/>
  <c r="H149" i="31"/>
  <c r="H150" i="31"/>
  <c r="H151" i="31"/>
  <c r="H152" i="31"/>
  <c r="H153" i="31"/>
  <c r="H154" i="31"/>
  <c r="H155" i="31"/>
  <c r="H156" i="31"/>
  <c r="H157" i="31"/>
  <c r="H158" i="31"/>
  <c r="H159" i="31"/>
  <c r="H160" i="31"/>
  <c r="H161" i="31"/>
  <c r="H162" i="31"/>
  <c r="H163" i="31"/>
  <c r="H164" i="31"/>
  <c r="H165" i="31"/>
  <c r="H166" i="31"/>
  <c r="H167" i="31"/>
  <c r="H172" i="31"/>
  <c r="H173" i="31"/>
  <c r="H174" i="31"/>
  <c r="H175" i="31"/>
  <c r="H176" i="31"/>
  <c r="H177" i="31"/>
  <c r="H178" i="31"/>
  <c r="H179" i="31"/>
  <c r="H181" i="31"/>
  <c r="H182" i="31"/>
  <c r="H183" i="31"/>
  <c r="H184" i="31"/>
  <c r="H185" i="31"/>
  <c r="H186" i="31"/>
  <c r="H187" i="31"/>
  <c r="H188" i="31"/>
  <c r="H189" i="31"/>
  <c r="H190" i="31"/>
  <c r="H191" i="31"/>
  <c r="H192" i="31"/>
  <c r="H193" i="31"/>
  <c r="H194" i="31"/>
  <c r="H195" i="31"/>
  <c r="H196" i="31"/>
  <c r="H197" i="31"/>
  <c r="H198" i="31"/>
  <c r="H199" i="31"/>
  <c r="H200" i="31"/>
  <c r="H201" i="31"/>
  <c r="H202" i="31"/>
  <c r="H203" i="31"/>
  <c r="H209" i="31"/>
  <c r="H210" i="31"/>
  <c r="H211" i="31"/>
  <c r="H8" i="31" l="1"/>
  <c r="H6" i="32"/>
  <c r="H7" i="31"/>
  <c r="C8" i="30"/>
  <c r="B8" i="30"/>
  <c r="B7" i="30"/>
  <c r="C6" i="30"/>
  <c r="B6" i="30"/>
  <c r="B5" i="30" s="1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  <c r="G5" i="30"/>
  <c r="F5" i="30"/>
  <c r="C5" i="30" l="1"/>
  <c r="J15" i="28"/>
  <c r="H15" i="28"/>
  <c r="F15" i="28"/>
  <c r="D15" i="28"/>
  <c r="B15" i="28"/>
  <c r="C9" i="28"/>
  <c r="C8" i="28"/>
  <c r="C7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B6" i="28" s="1"/>
  <c r="C6" i="28" l="1"/>
  <c r="K16" i="19"/>
  <c r="J60" i="18" l="1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H62" i="18"/>
  <c r="H63" i="18"/>
  <c r="H64" i="18"/>
  <c r="H65" i="18"/>
  <c r="H66" i="18"/>
  <c r="H67" i="18"/>
  <c r="H68" i="18"/>
  <c r="H69" i="18"/>
  <c r="H70" i="18"/>
  <c r="H71" i="18"/>
  <c r="H72" i="18"/>
  <c r="H61" i="18"/>
  <c r="H26" i="18"/>
  <c r="H27" i="18"/>
  <c r="H28" i="18"/>
  <c r="H29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L7" i="18"/>
  <c r="H14" i="18"/>
  <c r="H15" i="18"/>
  <c r="H16" i="18"/>
  <c r="H17" i="18"/>
  <c r="H18" i="18"/>
  <c r="H19" i="18"/>
  <c r="H20" i="18"/>
  <c r="H21" i="18"/>
  <c r="H9" i="18"/>
  <c r="K6" i="19"/>
  <c r="K7" i="19"/>
  <c r="K8" i="19"/>
  <c r="K9" i="19"/>
  <c r="K10" i="19"/>
  <c r="K11" i="19"/>
  <c r="K12" i="19"/>
  <c r="K13" i="19"/>
  <c r="K14" i="19"/>
  <c r="K15" i="19"/>
  <c r="K17" i="19"/>
  <c r="K18" i="19"/>
  <c r="K19" i="19"/>
  <c r="K20" i="19"/>
  <c r="K5" i="19"/>
  <c r="H10" i="18" l="1"/>
  <c r="S7" i="18"/>
  <c r="R7" i="18"/>
  <c r="J7" i="18"/>
  <c r="X7" i="18"/>
  <c r="P7" i="18"/>
  <c r="T7" i="18"/>
  <c r="Q7" i="18"/>
  <c r="I7" i="18"/>
  <c r="K7" i="18"/>
  <c r="H31" i="18"/>
  <c r="W7" i="18"/>
  <c r="O7" i="18"/>
  <c r="H30" i="18"/>
  <c r="V7" i="18"/>
  <c r="N7" i="18"/>
  <c r="U7" i="18"/>
  <c r="M7" i="18"/>
  <c r="K4" i="19"/>
  <c r="H7" i="18"/>
  <c r="H60" i="18"/>
</calcChain>
</file>

<file path=xl/sharedStrings.xml><?xml version="1.0" encoding="utf-8"?>
<sst xmlns="http://schemas.openxmlformats.org/spreadsheetml/2006/main" count="1381" uniqueCount="269">
  <si>
    <t>その他</t>
    <rPh sb="0" eb="3">
      <t>ソノタ</t>
    </rPh>
    <phoneticPr fontId="7"/>
  </si>
  <si>
    <t>出版</t>
    <rPh sb="0" eb="2">
      <t>シュッパン</t>
    </rPh>
    <phoneticPr fontId="7"/>
  </si>
  <si>
    <t>目標物</t>
    <rPh sb="0" eb="3">
      <t>モクヒョウブツ</t>
    </rPh>
    <phoneticPr fontId="7"/>
  </si>
  <si>
    <t>漁業</t>
    <rPh sb="0" eb="2">
      <t>ギョギョウ</t>
    </rPh>
    <phoneticPr fontId="7"/>
  </si>
  <si>
    <t>協力依頼</t>
    <rPh sb="0" eb="2">
      <t>キョウリョク</t>
    </rPh>
    <rPh sb="2" eb="4">
      <t>イライ</t>
    </rPh>
    <phoneticPr fontId="7"/>
  </si>
  <si>
    <t>禁止
制限又は</t>
    <rPh sb="0" eb="2">
      <t>キンシ</t>
    </rPh>
    <rPh sb="3" eb="5">
      <t>セイゲン</t>
    </rPh>
    <rPh sb="5" eb="6">
      <t>マタ</t>
    </rPh>
    <phoneticPr fontId="7"/>
  </si>
  <si>
    <t>えい航</t>
    <rPh sb="2" eb="3">
      <t>エイコウ</t>
    </rPh>
    <phoneticPr fontId="7"/>
  </si>
  <si>
    <t>海洋調査</t>
    <rPh sb="0" eb="2">
      <t>カイヨウ</t>
    </rPh>
    <rPh sb="2" eb="4">
      <t>チョウサ</t>
    </rPh>
    <phoneticPr fontId="7"/>
  </si>
  <si>
    <t>海洋施設</t>
    <rPh sb="0" eb="2">
      <t>カイヨウ</t>
    </rPh>
    <rPh sb="2" eb="4">
      <t>シセツ</t>
    </rPh>
    <phoneticPr fontId="7"/>
  </si>
  <si>
    <t>海底施設</t>
    <rPh sb="0" eb="2">
      <t>カイテイ</t>
    </rPh>
    <rPh sb="2" eb="4">
      <t>シセツ</t>
    </rPh>
    <phoneticPr fontId="7"/>
  </si>
  <si>
    <t>港湾施設</t>
    <rPh sb="0" eb="2">
      <t>コウワン</t>
    </rPh>
    <rPh sb="2" eb="4">
      <t>シセツ</t>
    </rPh>
    <phoneticPr fontId="7"/>
  </si>
  <si>
    <t>訓練・試験</t>
    <rPh sb="0" eb="2">
      <t>クンレン</t>
    </rPh>
    <rPh sb="3" eb="5">
      <t>シケン</t>
    </rPh>
    <phoneticPr fontId="7"/>
  </si>
  <si>
    <t>航路標識</t>
    <rPh sb="0" eb="2">
      <t>コウロ</t>
    </rPh>
    <rPh sb="2" eb="4">
      <t>ヒョウシキ</t>
    </rPh>
    <phoneticPr fontId="7"/>
  </si>
  <si>
    <t>漂流物等</t>
    <rPh sb="0" eb="3">
      <t>ヒョウリュウブツ</t>
    </rPh>
    <rPh sb="3" eb="4">
      <t>トウ</t>
    </rPh>
    <phoneticPr fontId="7"/>
  </si>
  <si>
    <t>自然現象</t>
    <rPh sb="0" eb="2">
      <t>シゼン</t>
    </rPh>
    <rPh sb="2" eb="4">
      <t>ゲンショウ</t>
    </rPh>
    <phoneticPr fontId="7"/>
  </si>
  <si>
    <t>水深</t>
    <rPh sb="0" eb="2">
      <t>スイシン</t>
    </rPh>
    <phoneticPr fontId="7"/>
  </si>
  <si>
    <t>合　　　　計</t>
    <rPh sb="0" eb="6">
      <t>ゴウケイ</t>
    </rPh>
    <phoneticPr fontId="7"/>
  </si>
  <si>
    <t>海洋情報部</t>
    <rPh sb="0" eb="2">
      <t>カイヨウ</t>
    </rPh>
    <rPh sb="2" eb="4">
      <t>ジョウホウ</t>
    </rPh>
    <rPh sb="4" eb="5">
      <t>ブ</t>
    </rPh>
    <phoneticPr fontId="7"/>
  </si>
  <si>
    <t>合　　　　　　　　計</t>
    <rPh sb="0" eb="10">
      <t>ゴウケイ</t>
    </rPh>
    <phoneticPr fontId="7"/>
  </si>
  <si>
    <t>件</t>
    <rPh sb="0" eb="1">
      <t>ケン</t>
    </rPh>
    <phoneticPr fontId="7"/>
  </si>
  <si>
    <t>　　(2) 水路通報等資料出所別調査件数　　　</t>
    <rPh sb="6" eb="8">
      <t>スイロ</t>
    </rPh>
    <rPh sb="8" eb="10">
      <t>ツウホウ</t>
    </rPh>
    <rPh sb="10" eb="11">
      <t>トウ</t>
    </rPh>
    <rPh sb="11" eb="13">
      <t>シリョウ</t>
    </rPh>
    <rPh sb="13" eb="15">
      <t>シュッショ</t>
    </rPh>
    <rPh sb="15" eb="16">
      <t>ベツ</t>
    </rPh>
    <rPh sb="16" eb="18">
      <t>チョウサ</t>
    </rPh>
    <rPh sb="18" eb="20">
      <t>ケンスウ</t>
    </rPh>
    <phoneticPr fontId="7"/>
  </si>
  <si>
    <t>(英　 語)</t>
    <rPh sb="1" eb="2">
      <t>エイ</t>
    </rPh>
    <rPh sb="4" eb="5">
      <t>ゴ</t>
    </rPh>
    <phoneticPr fontId="7"/>
  </si>
  <si>
    <t>(日本語)</t>
    <rPh sb="1" eb="4">
      <t>ニホンゴ</t>
    </rPh>
    <phoneticPr fontId="7"/>
  </si>
  <si>
    <t>(英 　語)</t>
    <rPh sb="1" eb="2">
      <t>エイ</t>
    </rPh>
    <rPh sb="4" eb="5">
      <t>ゴ</t>
    </rPh>
    <phoneticPr fontId="7"/>
  </si>
  <si>
    <t>一管区地域航行警報</t>
    <rPh sb="0" eb="1">
      <t>イチ</t>
    </rPh>
    <rPh sb="1" eb="2">
      <t>カン</t>
    </rPh>
    <rPh sb="2" eb="3">
      <t>ク</t>
    </rPh>
    <rPh sb="3" eb="4">
      <t>チ</t>
    </rPh>
    <rPh sb="4" eb="5">
      <t>イキ</t>
    </rPh>
    <rPh sb="5" eb="6">
      <t>コウ</t>
    </rPh>
    <rPh sb="6" eb="7">
      <t>ギョウ</t>
    </rPh>
    <rPh sb="7" eb="9">
      <t>ケイホウ</t>
    </rPh>
    <phoneticPr fontId="7"/>
  </si>
  <si>
    <t>(英 　語) 計</t>
    <rPh sb="1" eb="2">
      <t>エイコ</t>
    </rPh>
    <rPh sb="4" eb="5">
      <t>ニホンゴ</t>
    </rPh>
    <rPh sb="7" eb="8">
      <t>ケイ</t>
    </rPh>
    <phoneticPr fontId="7"/>
  </si>
  <si>
    <t>(日本語) 計</t>
    <rPh sb="1" eb="4">
      <t>ニホンゴ</t>
    </rPh>
    <rPh sb="6" eb="7">
      <t>ケイ</t>
    </rPh>
    <phoneticPr fontId="7"/>
  </si>
  <si>
    <t>管区地域航行警報</t>
    <rPh sb="0" eb="2">
      <t>カンク</t>
    </rPh>
    <rPh sb="2" eb="4">
      <t>チイキ</t>
    </rPh>
    <rPh sb="4" eb="6">
      <t>コウコウ</t>
    </rPh>
    <rPh sb="6" eb="8">
      <t>ケイホウ</t>
    </rPh>
    <phoneticPr fontId="7"/>
  </si>
  <si>
    <t>ＮＡＶＴＥＸ航行警報</t>
    <rPh sb="6" eb="8">
      <t>コウコウ</t>
    </rPh>
    <rPh sb="8" eb="10">
      <t>ケイホウ</t>
    </rPh>
    <phoneticPr fontId="7"/>
  </si>
  <si>
    <t>日本航行警報</t>
    <rPh sb="0" eb="2">
      <t>ニホン</t>
    </rPh>
    <rPh sb="2" eb="4">
      <t>コウコウ</t>
    </rPh>
    <rPh sb="4" eb="6">
      <t>ケイホウ</t>
    </rPh>
    <phoneticPr fontId="7"/>
  </si>
  <si>
    <t>（日本語）</t>
    <rPh sb="1" eb="4">
      <t>ニホンゴ</t>
    </rPh>
    <phoneticPr fontId="7"/>
  </si>
  <si>
    <t>一管区水路通報</t>
    <rPh sb="0" eb="1">
      <t>イチ</t>
    </rPh>
    <rPh sb="1" eb="3">
      <t>カンク</t>
    </rPh>
    <rPh sb="3" eb="5">
      <t>スイロ</t>
    </rPh>
    <rPh sb="5" eb="7">
      <t>ツウホウ</t>
    </rPh>
    <phoneticPr fontId="7"/>
  </si>
  <si>
    <t>計</t>
    <rPh sb="0" eb="1">
      <t>ケイ</t>
    </rPh>
    <phoneticPr fontId="7"/>
  </si>
  <si>
    <t>管区水路通報</t>
    <rPh sb="0" eb="2">
      <t>カンク</t>
    </rPh>
    <rPh sb="2" eb="4">
      <t>スイロ</t>
    </rPh>
    <rPh sb="4" eb="6">
      <t>ツウホウ</t>
    </rPh>
    <phoneticPr fontId="7"/>
  </si>
  <si>
    <t>（英　　語）</t>
    <rPh sb="1" eb="2">
      <t>エイ</t>
    </rPh>
    <rPh sb="4" eb="5">
      <t>ゴ</t>
    </rPh>
    <phoneticPr fontId="7"/>
  </si>
  <si>
    <t>水路通報</t>
    <rPh sb="0" eb="2">
      <t>スイロ</t>
    </rPh>
    <rPh sb="2" eb="4">
      <t>ツウホウ</t>
    </rPh>
    <phoneticPr fontId="7"/>
  </si>
  <si>
    <t>合　　　　　　計</t>
    <rPh sb="0" eb="1">
      <t>ゴウ</t>
    </rPh>
    <rPh sb="7" eb="8">
      <t>ケイ</t>
    </rPh>
    <phoneticPr fontId="7"/>
  </si>
  <si>
    <t>　　(１) 水路通報等実施件数　　　</t>
    <rPh sb="6" eb="8">
      <t>スイロ</t>
    </rPh>
    <rPh sb="8" eb="10">
      <t>ツウホウ</t>
    </rPh>
    <rPh sb="10" eb="11">
      <t>トウ</t>
    </rPh>
    <rPh sb="11" eb="13">
      <t>ジッシ</t>
    </rPh>
    <rPh sb="13" eb="15">
      <t>ケンスウ</t>
    </rPh>
    <phoneticPr fontId="7"/>
  </si>
  <si>
    <t xml:space="preserve"> １　水路通報等実施状況</t>
    <rPh sb="3" eb="5">
      <t>スイロ</t>
    </rPh>
    <rPh sb="5" eb="7">
      <t>ツウホウ</t>
    </rPh>
    <rPh sb="7" eb="8">
      <t>トウ</t>
    </rPh>
    <rPh sb="8" eb="10">
      <t>ジッシ</t>
    </rPh>
    <rPh sb="10" eb="12">
      <t>ジョウキョウ</t>
    </rPh>
    <phoneticPr fontId="7"/>
  </si>
  <si>
    <t>制限又は禁止</t>
    <rPh sb="0" eb="2">
      <t>セイゲン</t>
    </rPh>
    <rPh sb="2" eb="3">
      <t>マタ</t>
    </rPh>
    <rPh sb="4" eb="6">
      <t>キンシ</t>
    </rPh>
    <phoneticPr fontId="7"/>
  </si>
  <si>
    <t>水路通報等実施件数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phoneticPr fontId="7"/>
  </si>
  <si>
    <t>対前年比</t>
    <rPh sb="0" eb="1">
      <t>タイ</t>
    </rPh>
    <rPh sb="1" eb="4">
      <t>ゼンネンヒ</t>
    </rPh>
    <phoneticPr fontId="7"/>
  </si>
  <si>
    <t>前年分</t>
    <rPh sb="0" eb="3">
      <t>ゼンネンブン</t>
    </rPh>
    <phoneticPr fontId="7"/>
  </si>
  <si>
    <t>本年分</t>
    <rPh sb="0" eb="2">
      <t>ホンネン</t>
    </rPh>
    <rPh sb="2" eb="3">
      <t>ブン</t>
    </rPh>
    <phoneticPr fontId="7"/>
  </si>
  <si>
    <t>区分</t>
    <rPh sb="0" eb="2">
      <t>クブン</t>
    </rPh>
    <phoneticPr fontId="7"/>
  </si>
  <si>
    <t>水路通報等実施件数比較表（対前年比）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rPh sb="9" eb="11">
      <t>ヒカク</t>
    </rPh>
    <rPh sb="11" eb="12">
      <t>ヒョウ</t>
    </rPh>
    <rPh sb="13" eb="14">
      <t>タイ</t>
    </rPh>
    <rPh sb="14" eb="16">
      <t>ゼンネン</t>
    </rPh>
    <rPh sb="16" eb="17">
      <t>ヒ</t>
    </rPh>
    <phoneticPr fontId="7"/>
  </si>
  <si>
    <t>枚</t>
  </si>
  <si>
    <t>版</t>
    <rPh sb="0" eb="1">
      <t>ハン</t>
    </rPh>
    <phoneticPr fontId="7"/>
  </si>
  <si>
    <t>漁業用海図</t>
    <rPh sb="0" eb="3">
      <t>ギョギョウヨウ</t>
    </rPh>
    <rPh sb="3" eb="4">
      <t>ウミ</t>
    </rPh>
    <phoneticPr fontId="7"/>
  </si>
  <si>
    <t>　　(1) 　海図等刊行状況</t>
  </si>
  <si>
    <t>　２　水路図誌等刊行状況</t>
    <rPh sb="3" eb="5">
      <t>スイロ</t>
    </rPh>
    <rPh sb="5" eb="6">
      <t>ズシ</t>
    </rPh>
    <rPh sb="6" eb="7">
      <t>シ</t>
    </rPh>
    <rPh sb="7" eb="8">
      <t>トウ</t>
    </rPh>
    <rPh sb="8" eb="10">
      <t>カンコウ</t>
    </rPh>
    <rPh sb="10" eb="12">
      <t>ジョウキョウ</t>
    </rPh>
    <phoneticPr fontId="7"/>
  </si>
  <si>
    <t>冊</t>
  </si>
  <si>
    <t>件</t>
  </si>
  <si>
    <t>その他</t>
    <rPh sb="2" eb="3">
      <t>タ</t>
    </rPh>
    <phoneticPr fontId="7"/>
  </si>
  <si>
    <t>水路図誌目録</t>
    <rPh sb="0" eb="2">
      <t>スイロ</t>
    </rPh>
    <rPh sb="2" eb="4">
      <t>ズシ</t>
    </rPh>
    <rPh sb="4" eb="6">
      <t>モクロク</t>
    </rPh>
    <phoneticPr fontId="7"/>
  </si>
  <si>
    <t>天測計算表</t>
    <rPh sb="0" eb="2">
      <t>テンソク</t>
    </rPh>
    <rPh sb="2" eb="4">
      <t>ケイサン</t>
    </rPh>
    <rPh sb="4" eb="5">
      <t>ヒョウ</t>
    </rPh>
    <phoneticPr fontId="7"/>
  </si>
  <si>
    <t>水路図誌使用の手引</t>
    <rPh sb="0" eb="2">
      <t>スイロ</t>
    </rPh>
    <rPh sb="2" eb="4">
      <t>ズシ</t>
    </rPh>
    <rPh sb="4" eb="6">
      <t>シヨウ</t>
    </rPh>
    <rPh sb="7" eb="9">
      <t>テビキ</t>
    </rPh>
    <phoneticPr fontId="7"/>
  </si>
  <si>
    <t>件</t>
    <rPh sb="0" eb="1">
      <t>ケン</t>
    </rPh>
    <phoneticPr fontId="9"/>
  </si>
  <si>
    <t>ＮＡＶＡＲＥＡ XI 航行警報</t>
    <rPh sb="11" eb="13">
      <t>コウコウ</t>
    </rPh>
    <rPh sb="13" eb="15">
      <t>ケイホウ</t>
    </rPh>
    <phoneticPr fontId="7"/>
  </si>
  <si>
    <t>(3) 航行援助情報提供業務実施件数</t>
    <rPh sb="4" eb="6">
      <t>コウコウ</t>
    </rPh>
    <rPh sb="6" eb="8">
      <t>エンジョ</t>
    </rPh>
    <rPh sb="8" eb="10">
      <t>ジョウホウ</t>
    </rPh>
    <rPh sb="10" eb="12">
      <t>テイキョウ</t>
    </rPh>
    <rPh sb="12" eb="14">
      <t>ギョウム</t>
    </rPh>
    <rPh sb="14" eb="16">
      <t>ジッシ</t>
    </rPh>
    <rPh sb="16" eb="18">
      <t>ケンスウ</t>
    </rPh>
    <phoneticPr fontId="7"/>
  </si>
  <si>
    <t>航行援助情報提供実施件数</t>
    <rPh sb="0" eb="2">
      <t>コウコウ</t>
    </rPh>
    <rPh sb="2" eb="4">
      <t>エンジョ</t>
    </rPh>
    <rPh sb="4" eb="6">
      <t>ジョウホウ</t>
    </rPh>
    <rPh sb="6" eb="8">
      <t>テイキョウ</t>
    </rPh>
    <rPh sb="8" eb="10">
      <t>ジッシ</t>
    </rPh>
    <rPh sb="10" eb="12">
      <t>ケンスウ</t>
    </rPh>
    <phoneticPr fontId="7"/>
  </si>
  <si>
    <t>(日本語)計</t>
    <rPh sb="1" eb="4">
      <t>ニホンゴ</t>
    </rPh>
    <rPh sb="5" eb="6">
      <t>ケイ</t>
    </rPh>
    <phoneticPr fontId="7"/>
  </si>
  <si>
    <t>(英　語)計</t>
    <rPh sb="1" eb="4">
      <t>エイゴ</t>
    </rPh>
    <rPh sb="5" eb="6">
      <t>ケイ</t>
    </rPh>
    <phoneticPr fontId="7"/>
  </si>
  <si>
    <t>海    上　  保　  安  　庁</t>
    <rPh sb="0" eb="1">
      <t>ウミ</t>
    </rPh>
    <rPh sb="5" eb="6">
      <t>ウエ</t>
    </rPh>
    <rPh sb="9" eb="10">
      <t>ホ</t>
    </rPh>
    <rPh sb="13" eb="14">
      <t>アン</t>
    </rPh>
    <rPh sb="17" eb="18">
      <t>チョウ</t>
    </rPh>
    <phoneticPr fontId="7"/>
  </si>
  <si>
    <t>(英　語)</t>
    <rPh sb="1" eb="4">
      <t>エイゴ</t>
    </rPh>
    <phoneticPr fontId="7"/>
  </si>
  <si>
    <t>(英語)</t>
    <rPh sb="1" eb="3">
      <t>エイゴ</t>
    </rPh>
    <phoneticPr fontId="7"/>
  </si>
  <si>
    <t>(4) 航行援助情報資料出所別調査件数</t>
    <rPh sb="4" eb="6">
      <t>コウコウ</t>
    </rPh>
    <rPh sb="6" eb="8">
      <t>エンジョ</t>
    </rPh>
    <rPh sb="8" eb="10">
      <t>ジョウホウ</t>
    </rPh>
    <rPh sb="10" eb="12">
      <t>シリョウ</t>
    </rPh>
    <rPh sb="12" eb="14">
      <t>シュッショ</t>
    </rPh>
    <rPh sb="14" eb="15">
      <t>ベツ</t>
    </rPh>
    <rPh sb="15" eb="17">
      <t>チョウサ</t>
    </rPh>
    <rPh sb="17" eb="19">
      <t>ケンスウ</t>
    </rPh>
    <phoneticPr fontId="7"/>
  </si>
  <si>
    <t>　　　　　　　　　　　　　　　　　　　事　項　別
　　情報資料出所別</t>
    <rPh sb="19" eb="20">
      <t>コト</t>
    </rPh>
    <rPh sb="21" eb="22">
      <t>コウ</t>
    </rPh>
    <rPh sb="23" eb="24">
      <t>ベツ</t>
    </rPh>
    <rPh sb="29" eb="31">
      <t>ジョウホウ</t>
    </rPh>
    <rPh sb="31" eb="33">
      <t>シリョウ</t>
    </rPh>
    <rPh sb="33" eb="34">
      <t>デ</t>
    </rPh>
    <rPh sb="34" eb="35">
      <t>ショ</t>
    </rPh>
    <rPh sb="35" eb="36">
      <t>ベツ</t>
    </rPh>
    <phoneticPr fontId="7"/>
  </si>
  <si>
    <t>沿岸航海</t>
    <phoneticPr fontId="7"/>
  </si>
  <si>
    <t>セル</t>
    <phoneticPr fontId="7"/>
  </si>
  <si>
    <t xml:space="preserve"> </t>
    <phoneticPr fontId="7"/>
  </si>
  <si>
    <t>-</t>
  </si>
  <si>
    <t>二　　　　　〃　　　　</t>
    <rPh sb="0" eb="1">
      <t>ニ</t>
    </rPh>
    <phoneticPr fontId="7"/>
  </si>
  <si>
    <t>三　　　　　〃　　　　</t>
    <rPh sb="0" eb="1">
      <t>３</t>
    </rPh>
    <phoneticPr fontId="7"/>
  </si>
  <si>
    <t>四　　　　　〃　　　　</t>
    <rPh sb="0" eb="1">
      <t>４</t>
    </rPh>
    <phoneticPr fontId="7"/>
  </si>
  <si>
    <t>五　　　　　〃　　　　</t>
    <rPh sb="0" eb="1">
      <t>５</t>
    </rPh>
    <phoneticPr fontId="7"/>
  </si>
  <si>
    <t>六　　　　　〃　　　　</t>
    <rPh sb="0" eb="1">
      <t>６</t>
    </rPh>
    <phoneticPr fontId="7"/>
  </si>
  <si>
    <t>七　　　　　〃　　　　</t>
    <rPh sb="0" eb="1">
      <t>７</t>
    </rPh>
    <phoneticPr fontId="7"/>
  </si>
  <si>
    <t>八　　　　　〃　　　　</t>
    <rPh sb="0" eb="1">
      <t>８</t>
    </rPh>
    <phoneticPr fontId="7"/>
  </si>
  <si>
    <t>九　　　　　〃　　　　</t>
    <rPh sb="0" eb="1">
      <t>９</t>
    </rPh>
    <phoneticPr fontId="7"/>
  </si>
  <si>
    <t>十　　　　　〃　　　　</t>
    <rPh sb="0" eb="1">
      <t>１０</t>
    </rPh>
    <phoneticPr fontId="7"/>
  </si>
  <si>
    <t>十一　　　〃</t>
    <rPh sb="0" eb="2">
      <t>11</t>
    </rPh>
    <phoneticPr fontId="7"/>
  </si>
  <si>
    <t>〃</t>
    <phoneticPr fontId="7"/>
  </si>
  <si>
    <t>〃</t>
    <phoneticPr fontId="7"/>
  </si>
  <si>
    <t xml:space="preserve">                   〃</t>
    <phoneticPr fontId="7"/>
  </si>
  <si>
    <t>二　　　　 　　〃</t>
    <rPh sb="0" eb="1">
      <t>ニ</t>
    </rPh>
    <phoneticPr fontId="7"/>
  </si>
  <si>
    <t>　 　　　　 　　〃</t>
    <phoneticPr fontId="7"/>
  </si>
  <si>
    <t>　 　　　　 　　〃</t>
    <phoneticPr fontId="7"/>
  </si>
  <si>
    <t>三　　　　 　　〃</t>
    <rPh sb="0" eb="1">
      <t>３</t>
    </rPh>
    <phoneticPr fontId="7"/>
  </si>
  <si>
    <t>四　　　　 　　〃</t>
    <rPh sb="0" eb="1">
      <t>４</t>
    </rPh>
    <phoneticPr fontId="7"/>
  </si>
  <si>
    <t>五　　　　 　　〃</t>
    <rPh sb="0" eb="1">
      <t>５</t>
    </rPh>
    <phoneticPr fontId="7"/>
  </si>
  <si>
    <t>六　　　　 　　〃</t>
    <rPh sb="0" eb="1">
      <t>６</t>
    </rPh>
    <phoneticPr fontId="7"/>
  </si>
  <si>
    <t>七　　　　 　　〃</t>
    <rPh sb="0" eb="1">
      <t>７</t>
    </rPh>
    <phoneticPr fontId="7"/>
  </si>
  <si>
    <t>八　　　　 　　〃</t>
    <rPh sb="0" eb="1">
      <t>８</t>
    </rPh>
    <phoneticPr fontId="7"/>
  </si>
  <si>
    <t>九　　　　 　　〃</t>
    <rPh sb="0" eb="1">
      <t>９</t>
    </rPh>
    <phoneticPr fontId="7"/>
  </si>
  <si>
    <t>十　　　　 　　〃</t>
    <rPh sb="0" eb="1">
      <t>１０</t>
    </rPh>
    <phoneticPr fontId="7"/>
  </si>
  <si>
    <t>十一　　 　 　〃</t>
    <rPh sb="0" eb="2">
      <t>１１</t>
    </rPh>
    <phoneticPr fontId="7"/>
  </si>
  <si>
    <t>第　　一</t>
    <rPh sb="0" eb="1">
      <t>ダイ</t>
    </rPh>
    <rPh sb="3" eb="4">
      <t>イチ</t>
    </rPh>
    <phoneticPr fontId="7"/>
  </si>
  <si>
    <t>管区海上保安本部</t>
    <rPh sb="0" eb="2">
      <t>カンク</t>
    </rPh>
    <rPh sb="2" eb="4">
      <t>カイジョウ</t>
    </rPh>
    <rPh sb="4" eb="6">
      <t>ホアン</t>
    </rPh>
    <rPh sb="6" eb="8">
      <t>ホンブ</t>
    </rPh>
    <phoneticPr fontId="7"/>
  </si>
  <si>
    <t>第　　二</t>
    <rPh sb="0" eb="1">
      <t>ダイ</t>
    </rPh>
    <rPh sb="3" eb="4">
      <t>２</t>
    </rPh>
    <phoneticPr fontId="7"/>
  </si>
  <si>
    <t>第　　三</t>
    <rPh sb="0" eb="1">
      <t>ダイ</t>
    </rPh>
    <rPh sb="3" eb="4">
      <t>３</t>
    </rPh>
    <phoneticPr fontId="7"/>
  </si>
  <si>
    <t>第　　四</t>
    <rPh sb="0" eb="1">
      <t>ダイ</t>
    </rPh>
    <rPh sb="3" eb="4">
      <t>ヨン</t>
    </rPh>
    <phoneticPr fontId="7"/>
  </si>
  <si>
    <t>第　　五</t>
    <rPh sb="0" eb="1">
      <t>ダイ</t>
    </rPh>
    <rPh sb="3" eb="4">
      <t>ゴ</t>
    </rPh>
    <phoneticPr fontId="7"/>
  </si>
  <si>
    <t>第　　六</t>
    <rPh sb="0" eb="1">
      <t>ダイ</t>
    </rPh>
    <rPh sb="3" eb="4">
      <t>ロク</t>
    </rPh>
    <phoneticPr fontId="7"/>
  </si>
  <si>
    <t>第　　七</t>
    <rPh sb="0" eb="1">
      <t>ダイ</t>
    </rPh>
    <rPh sb="3" eb="4">
      <t>ナナ</t>
    </rPh>
    <phoneticPr fontId="7"/>
  </si>
  <si>
    <t>第　　八</t>
    <rPh sb="0" eb="1">
      <t>ダイ</t>
    </rPh>
    <rPh sb="3" eb="4">
      <t>ハチ</t>
    </rPh>
    <phoneticPr fontId="7"/>
  </si>
  <si>
    <t>第　　九</t>
    <rPh sb="0" eb="1">
      <t>ダイ</t>
    </rPh>
    <rPh sb="3" eb="4">
      <t>キュウ</t>
    </rPh>
    <phoneticPr fontId="7"/>
  </si>
  <si>
    <t>第　　十</t>
    <rPh sb="0" eb="1">
      <t>ダイ</t>
    </rPh>
    <rPh sb="3" eb="4">
      <t>ジュウ</t>
    </rPh>
    <phoneticPr fontId="7"/>
  </si>
  <si>
    <t>第　十　一</t>
    <rPh sb="0" eb="1">
      <t>ダイ</t>
    </rPh>
    <rPh sb="2" eb="3">
      <t>ジュウ</t>
    </rPh>
    <rPh sb="4" eb="5">
      <t>イチ</t>
    </rPh>
    <phoneticPr fontId="7"/>
  </si>
  <si>
    <t>　　　　　　　　　〃</t>
    <phoneticPr fontId="7"/>
  </si>
  <si>
    <t>第一管区</t>
    <rPh sb="0" eb="1">
      <t>ダイ</t>
    </rPh>
    <rPh sb="1" eb="2">
      <t>イチ</t>
    </rPh>
    <rPh sb="2" eb="4">
      <t>カンク</t>
    </rPh>
    <phoneticPr fontId="7"/>
  </si>
  <si>
    <t>海上保安本部</t>
    <rPh sb="0" eb="2">
      <t>カイジョウ</t>
    </rPh>
    <rPh sb="2" eb="4">
      <t>ホアン</t>
    </rPh>
    <rPh sb="4" eb="6">
      <t>ホンブ</t>
    </rPh>
    <phoneticPr fontId="7"/>
  </si>
  <si>
    <t>第二管区</t>
    <rPh sb="0" eb="1">
      <t>ダイ</t>
    </rPh>
    <rPh sb="1" eb="2">
      <t>２</t>
    </rPh>
    <rPh sb="2" eb="4">
      <t>カンク</t>
    </rPh>
    <phoneticPr fontId="7"/>
  </si>
  <si>
    <t>〃</t>
    <phoneticPr fontId="7"/>
  </si>
  <si>
    <t>第三管区</t>
    <rPh sb="0" eb="1">
      <t>ダイ</t>
    </rPh>
    <rPh sb="1" eb="2">
      <t>３</t>
    </rPh>
    <rPh sb="2" eb="4">
      <t>カンク</t>
    </rPh>
    <phoneticPr fontId="7"/>
  </si>
  <si>
    <t>第四管区</t>
    <rPh sb="0" eb="1">
      <t>ダイ</t>
    </rPh>
    <rPh sb="1" eb="2">
      <t>４</t>
    </rPh>
    <rPh sb="2" eb="4">
      <t>カンク</t>
    </rPh>
    <phoneticPr fontId="7"/>
  </si>
  <si>
    <t>〃</t>
    <phoneticPr fontId="7"/>
  </si>
  <si>
    <t>第五管区</t>
    <rPh sb="0" eb="1">
      <t>ダイ</t>
    </rPh>
    <rPh sb="1" eb="2">
      <t>５</t>
    </rPh>
    <rPh sb="2" eb="4">
      <t>カンク</t>
    </rPh>
    <phoneticPr fontId="7"/>
  </si>
  <si>
    <t>第六管区</t>
    <rPh sb="0" eb="1">
      <t>ダイ</t>
    </rPh>
    <rPh sb="1" eb="2">
      <t>６</t>
    </rPh>
    <rPh sb="2" eb="4">
      <t>カンク</t>
    </rPh>
    <phoneticPr fontId="7"/>
  </si>
  <si>
    <t>第七管区</t>
    <rPh sb="0" eb="1">
      <t>ダイ</t>
    </rPh>
    <rPh sb="1" eb="2">
      <t>７</t>
    </rPh>
    <rPh sb="2" eb="4">
      <t>カンク</t>
    </rPh>
    <phoneticPr fontId="7"/>
  </si>
  <si>
    <t>第八管区</t>
    <rPh sb="0" eb="1">
      <t>ダイ</t>
    </rPh>
    <rPh sb="1" eb="2">
      <t>８</t>
    </rPh>
    <rPh sb="2" eb="4">
      <t>カンク</t>
    </rPh>
    <phoneticPr fontId="7"/>
  </si>
  <si>
    <t>第九管区</t>
    <rPh sb="0" eb="1">
      <t>ダイ</t>
    </rPh>
    <rPh sb="1" eb="2">
      <t>９</t>
    </rPh>
    <rPh sb="2" eb="4">
      <t>カンク</t>
    </rPh>
    <phoneticPr fontId="7"/>
  </si>
  <si>
    <t>第十管区</t>
    <rPh sb="0" eb="1">
      <t>ダイ</t>
    </rPh>
    <rPh sb="1" eb="2">
      <t>ジュウ</t>
    </rPh>
    <rPh sb="2" eb="4">
      <t>カンク</t>
    </rPh>
    <phoneticPr fontId="7"/>
  </si>
  <si>
    <t>第十一管区</t>
    <rPh sb="0" eb="1">
      <t>ダイ</t>
    </rPh>
    <rPh sb="1" eb="2">
      <t>ジュウ</t>
    </rPh>
    <rPh sb="2" eb="3">
      <t>イチ</t>
    </rPh>
    <rPh sb="3" eb="5">
      <t>カンク</t>
    </rPh>
    <phoneticPr fontId="7"/>
  </si>
  <si>
    <t>函館</t>
    <rPh sb="0" eb="2">
      <t>ハコダテ</t>
    </rPh>
    <phoneticPr fontId="7"/>
  </si>
  <si>
    <t>海上保安部</t>
    <rPh sb="0" eb="2">
      <t>カイジョウ</t>
    </rPh>
    <rPh sb="2" eb="5">
      <t>ホアンブ</t>
    </rPh>
    <phoneticPr fontId="7"/>
  </si>
  <si>
    <t>小樽</t>
    <rPh sb="0" eb="2">
      <t>オタル</t>
    </rPh>
    <phoneticPr fontId="7"/>
  </si>
  <si>
    <t>室蘭</t>
    <rPh sb="0" eb="2">
      <t>ムロラン</t>
    </rPh>
    <phoneticPr fontId="7"/>
  </si>
  <si>
    <t>釧路</t>
    <rPh sb="0" eb="2">
      <t>クシロ</t>
    </rPh>
    <phoneticPr fontId="7"/>
  </si>
  <si>
    <t>〃</t>
    <phoneticPr fontId="7"/>
  </si>
  <si>
    <t>留萌</t>
    <rPh sb="0" eb="2">
      <t>ルモイ</t>
    </rPh>
    <phoneticPr fontId="7"/>
  </si>
  <si>
    <t>〃</t>
    <phoneticPr fontId="7"/>
  </si>
  <si>
    <t>稚内</t>
    <rPh sb="0" eb="2">
      <t>ワッカナイ</t>
    </rPh>
    <phoneticPr fontId="7"/>
  </si>
  <si>
    <t>紋別</t>
    <rPh sb="0" eb="2">
      <t>モンベツ</t>
    </rPh>
    <phoneticPr fontId="7"/>
  </si>
  <si>
    <t>根室</t>
    <rPh sb="0" eb="2">
      <t>ネムロ</t>
    </rPh>
    <phoneticPr fontId="7"/>
  </si>
  <si>
    <t>〃</t>
    <phoneticPr fontId="7"/>
  </si>
  <si>
    <t>青森</t>
    <rPh sb="0" eb="2">
      <t>アオモリ</t>
    </rPh>
    <phoneticPr fontId="7"/>
  </si>
  <si>
    <t>〃</t>
    <phoneticPr fontId="7"/>
  </si>
  <si>
    <t>八戸</t>
    <rPh sb="0" eb="2">
      <t>ハチノヘ</t>
    </rPh>
    <phoneticPr fontId="7"/>
  </si>
  <si>
    <t>釜石</t>
    <rPh sb="0" eb="2">
      <t>カマイシ</t>
    </rPh>
    <phoneticPr fontId="7"/>
  </si>
  <si>
    <t>宮城</t>
    <rPh sb="0" eb="2">
      <t>ミヤギ</t>
    </rPh>
    <phoneticPr fontId="7"/>
  </si>
  <si>
    <t>〃</t>
    <phoneticPr fontId="7"/>
  </si>
  <si>
    <t>秋田</t>
    <rPh sb="0" eb="2">
      <t>アキタ</t>
    </rPh>
    <phoneticPr fontId="7"/>
  </si>
  <si>
    <t>〃</t>
    <phoneticPr fontId="7"/>
  </si>
  <si>
    <t>酒田</t>
    <rPh sb="0" eb="2">
      <t>サカタ</t>
    </rPh>
    <phoneticPr fontId="7"/>
  </si>
  <si>
    <t>〃</t>
    <phoneticPr fontId="7"/>
  </si>
  <si>
    <t>福島</t>
    <rPh sb="0" eb="2">
      <t>フクシマ</t>
    </rPh>
    <phoneticPr fontId="7"/>
  </si>
  <si>
    <t>茨城</t>
    <rPh sb="0" eb="2">
      <t>イバラキ</t>
    </rPh>
    <phoneticPr fontId="7"/>
  </si>
  <si>
    <t>千葉</t>
    <rPh sb="0" eb="2">
      <t>チバ</t>
    </rPh>
    <phoneticPr fontId="7"/>
  </si>
  <si>
    <t>銚子</t>
    <rPh sb="0" eb="2">
      <t>チョウシ</t>
    </rPh>
    <phoneticPr fontId="7"/>
  </si>
  <si>
    <t>東京</t>
    <rPh sb="0" eb="2">
      <t>トウキョウ</t>
    </rPh>
    <phoneticPr fontId="7"/>
  </si>
  <si>
    <t>横浜</t>
    <rPh sb="0" eb="2">
      <t>ヨコハマ</t>
    </rPh>
    <phoneticPr fontId="7"/>
  </si>
  <si>
    <t>横須賀</t>
    <rPh sb="0" eb="3">
      <t>ヨコスカ</t>
    </rPh>
    <phoneticPr fontId="7"/>
  </si>
  <si>
    <t>〃</t>
    <phoneticPr fontId="7"/>
  </si>
  <si>
    <t>清水</t>
    <rPh sb="0" eb="2">
      <t>シミズ</t>
    </rPh>
    <phoneticPr fontId="7"/>
  </si>
  <si>
    <t>〃</t>
    <phoneticPr fontId="7"/>
  </si>
  <si>
    <t>下田</t>
    <rPh sb="0" eb="2">
      <t>シモダ</t>
    </rPh>
    <phoneticPr fontId="7"/>
  </si>
  <si>
    <t>名古屋</t>
    <rPh sb="0" eb="3">
      <t>ナゴヤ</t>
    </rPh>
    <phoneticPr fontId="7"/>
  </si>
  <si>
    <t>四日市</t>
    <rPh sb="0" eb="3">
      <t>ヨッカイチ</t>
    </rPh>
    <phoneticPr fontId="7"/>
  </si>
  <si>
    <t>尾鷲</t>
    <rPh sb="0" eb="2">
      <t>オワセ</t>
    </rPh>
    <phoneticPr fontId="7"/>
  </si>
  <si>
    <t>鳥羽</t>
    <rPh sb="0" eb="2">
      <t>トバ</t>
    </rPh>
    <phoneticPr fontId="7"/>
  </si>
  <si>
    <t>〃</t>
    <phoneticPr fontId="7"/>
  </si>
  <si>
    <t>大阪</t>
    <rPh sb="0" eb="2">
      <t>オオサカ</t>
    </rPh>
    <phoneticPr fontId="7"/>
  </si>
  <si>
    <t>海上保安監部</t>
    <rPh sb="0" eb="2">
      <t>カイジョウ</t>
    </rPh>
    <rPh sb="2" eb="4">
      <t>ホアン</t>
    </rPh>
    <rPh sb="4" eb="6">
      <t>カンブ</t>
    </rPh>
    <phoneticPr fontId="7"/>
  </si>
  <si>
    <t>神戸</t>
    <rPh sb="0" eb="2">
      <t>コウベ</t>
    </rPh>
    <phoneticPr fontId="7"/>
  </si>
  <si>
    <t>〃</t>
    <phoneticPr fontId="7"/>
  </si>
  <si>
    <t>姫路</t>
    <rPh sb="0" eb="2">
      <t>ヒメジ</t>
    </rPh>
    <phoneticPr fontId="7"/>
  </si>
  <si>
    <t>〃</t>
    <phoneticPr fontId="7"/>
  </si>
  <si>
    <t>和歌山</t>
    <rPh sb="0" eb="3">
      <t>ワカヤマ</t>
    </rPh>
    <phoneticPr fontId="7"/>
  </si>
  <si>
    <t>田辺</t>
    <rPh sb="0" eb="2">
      <t>タナベ</t>
    </rPh>
    <phoneticPr fontId="7"/>
  </si>
  <si>
    <t>〃</t>
    <phoneticPr fontId="7"/>
  </si>
  <si>
    <t>徳島</t>
    <rPh sb="0" eb="2">
      <t>トクシマ</t>
    </rPh>
    <phoneticPr fontId="7"/>
  </si>
  <si>
    <t>高知</t>
    <rPh sb="0" eb="2">
      <t>コウチ</t>
    </rPh>
    <phoneticPr fontId="7"/>
  </si>
  <si>
    <t>水島</t>
    <rPh sb="0" eb="2">
      <t>ミズシマ</t>
    </rPh>
    <phoneticPr fontId="7"/>
  </si>
  <si>
    <t>〃</t>
    <phoneticPr fontId="7"/>
  </si>
  <si>
    <t>玉野</t>
    <rPh sb="0" eb="2">
      <t>タマノ</t>
    </rPh>
    <phoneticPr fontId="7"/>
  </si>
  <si>
    <t>広島</t>
    <rPh sb="0" eb="2">
      <t>ヒロシマ</t>
    </rPh>
    <phoneticPr fontId="7"/>
  </si>
  <si>
    <t>呉</t>
    <rPh sb="0" eb="1">
      <t>クレ</t>
    </rPh>
    <phoneticPr fontId="7"/>
  </si>
  <si>
    <t>尾道</t>
    <rPh sb="0" eb="2">
      <t>オノミチ</t>
    </rPh>
    <phoneticPr fontId="7"/>
  </si>
  <si>
    <t>徳山</t>
    <rPh sb="0" eb="2">
      <t>トクヤマ</t>
    </rPh>
    <phoneticPr fontId="7"/>
  </si>
  <si>
    <t>高松</t>
    <rPh sb="0" eb="2">
      <t>タカマツ</t>
    </rPh>
    <phoneticPr fontId="7"/>
  </si>
  <si>
    <t>松山</t>
    <rPh sb="0" eb="2">
      <t>マツヤマ</t>
    </rPh>
    <phoneticPr fontId="7"/>
  </si>
  <si>
    <t>今治</t>
    <rPh sb="0" eb="2">
      <t>イマバリ</t>
    </rPh>
    <phoneticPr fontId="7"/>
  </si>
  <si>
    <t>宇和島</t>
    <rPh sb="0" eb="3">
      <t>ウワジマ</t>
    </rPh>
    <phoneticPr fontId="7"/>
  </si>
  <si>
    <t>仙崎</t>
    <rPh sb="0" eb="2">
      <t>センザキ</t>
    </rPh>
    <phoneticPr fontId="7"/>
  </si>
  <si>
    <t>門司</t>
    <rPh sb="0" eb="2">
      <t>モジ</t>
    </rPh>
    <phoneticPr fontId="7"/>
  </si>
  <si>
    <t>若松</t>
    <rPh sb="0" eb="2">
      <t>ワカマツ</t>
    </rPh>
    <phoneticPr fontId="7"/>
  </si>
  <si>
    <t>福岡</t>
    <rPh sb="0" eb="2">
      <t>フクオカ</t>
    </rPh>
    <phoneticPr fontId="7"/>
  </si>
  <si>
    <t>三池</t>
    <rPh sb="0" eb="2">
      <t>ミイケ</t>
    </rPh>
    <phoneticPr fontId="7"/>
  </si>
  <si>
    <t>唐津</t>
    <rPh sb="0" eb="2">
      <t>カラツ</t>
    </rPh>
    <phoneticPr fontId="7"/>
  </si>
  <si>
    <t>長崎</t>
    <rPh sb="0" eb="2">
      <t>ナガサキ</t>
    </rPh>
    <phoneticPr fontId="7"/>
  </si>
  <si>
    <t>佐世保</t>
    <rPh sb="0" eb="3">
      <t>サセボ</t>
    </rPh>
    <phoneticPr fontId="7"/>
  </si>
  <si>
    <t>〃</t>
    <phoneticPr fontId="7"/>
  </si>
  <si>
    <t>〃</t>
    <phoneticPr fontId="7"/>
  </si>
  <si>
    <t>対馬</t>
    <rPh sb="0" eb="2">
      <t>ツシマ</t>
    </rPh>
    <phoneticPr fontId="7"/>
  </si>
  <si>
    <t>〃</t>
    <phoneticPr fontId="7"/>
  </si>
  <si>
    <t>大分</t>
    <rPh sb="0" eb="2">
      <t>オオイタ</t>
    </rPh>
    <phoneticPr fontId="7"/>
  </si>
  <si>
    <t>敦賀</t>
    <rPh sb="0" eb="2">
      <t>ツルガ</t>
    </rPh>
    <phoneticPr fontId="7"/>
  </si>
  <si>
    <t>舞鶴</t>
    <rPh sb="0" eb="2">
      <t>マイヅル</t>
    </rPh>
    <phoneticPr fontId="7"/>
  </si>
  <si>
    <t>境</t>
    <rPh sb="0" eb="1">
      <t>サカイ</t>
    </rPh>
    <phoneticPr fontId="7"/>
  </si>
  <si>
    <t>浜田</t>
    <rPh sb="0" eb="2">
      <t>ハマダ</t>
    </rPh>
    <phoneticPr fontId="7"/>
  </si>
  <si>
    <t>〃</t>
    <phoneticPr fontId="7"/>
  </si>
  <si>
    <t>新潟</t>
    <rPh sb="0" eb="2">
      <t>ニイガタ</t>
    </rPh>
    <phoneticPr fontId="7"/>
  </si>
  <si>
    <t>伏木</t>
    <rPh sb="0" eb="2">
      <t>フシキ</t>
    </rPh>
    <phoneticPr fontId="7"/>
  </si>
  <si>
    <t>金沢</t>
    <rPh sb="0" eb="2">
      <t>カナザワ</t>
    </rPh>
    <phoneticPr fontId="7"/>
  </si>
  <si>
    <t>〃</t>
    <phoneticPr fontId="7"/>
  </si>
  <si>
    <t>七尾</t>
    <rPh sb="0" eb="2">
      <t>ナナオ</t>
    </rPh>
    <phoneticPr fontId="7"/>
  </si>
  <si>
    <t>熊本</t>
    <rPh sb="0" eb="2">
      <t>クマモト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</si>
  <si>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</si>
  <si>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</si>
  <si>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串木野</t>
    <rPh sb="0" eb="3">
      <t>クシキノ</t>
    </rPh>
    <phoneticPr fontId="7"/>
  </si>
  <si>
    <t>奄美</t>
    <rPh sb="0" eb="2">
      <t>アマミ</t>
    </rPh>
    <phoneticPr fontId="7"/>
  </si>
  <si>
    <t>中城　</t>
    <rPh sb="0" eb="1">
      <t>ナカ</t>
    </rPh>
    <rPh sb="1" eb="2">
      <t>シロ</t>
    </rPh>
    <phoneticPr fontId="7"/>
  </si>
  <si>
    <t>石垣</t>
    <rPh sb="0" eb="2">
      <t>イシガキ</t>
    </rPh>
    <phoneticPr fontId="7"/>
  </si>
  <si>
    <t>那覇</t>
    <rPh sb="0" eb="2">
      <t>ナハ</t>
    </rPh>
    <phoneticPr fontId="7"/>
  </si>
  <si>
    <t>宮古島</t>
    <rPh sb="0" eb="3">
      <t>ミヤコジマ</t>
    </rPh>
    <phoneticPr fontId="7"/>
  </si>
  <si>
    <t>東京湾</t>
    <rPh sb="0" eb="3">
      <t>トウキョウワン</t>
    </rPh>
    <phoneticPr fontId="7"/>
  </si>
  <si>
    <t>海上交通センター</t>
    <rPh sb="0" eb="2">
      <t>カイジョウ</t>
    </rPh>
    <rPh sb="2" eb="4">
      <t>コウツウ</t>
    </rPh>
    <phoneticPr fontId="7"/>
  </si>
  <si>
    <t>名古屋港</t>
    <rPh sb="0" eb="4">
      <t>ナゴヤコウ</t>
    </rPh>
    <phoneticPr fontId="7"/>
  </si>
  <si>
    <t>伊勢湾</t>
    <rPh sb="0" eb="3">
      <t>イセワン</t>
    </rPh>
    <phoneticPr fontId="7"/>
  </si>
  <si>
    <t>大阪湾</t>
    <rPh sb="0" eb="3">
      <t>オオサカワン</t>
    </rPh>
    <phoneticPr fontId="7"/>
  </si>
  <si>
    <t>備讃瀬戸</t>
    <rPh sb="0" eb="2">
      <t>ビサン</t>
    </rPh>
    <rPh sb="2" eb="4">
      <t>セト</t>
    </rPh>
    <phoneticPr fontId="7"/>
  </si>
  <si>
    <t>来島海峡</t>
    <rPh sb="0" eb="2">
      <t>クルシマ</t>
    </rPh>
    <rPh sb="2" eb="4">
      <t>カイキョウ</t>
    </rPh>
    <phoneticPr fontId="7"/>
  </si>
  <si>
    <t>関門海峡</t>
    <rPh sb="0" eb="2">
      <t>カンモン</t>
    </rPh>
    <rPh sb="2" eb="4">
      <t>カイキョウ</t>
    </rPh>
    <phoneticPr fontId="7"/>
  </si>
  <si>
    <t>〃</t>
    <phoneticPr fontId="7"/>
  </si>
  <si>
    <t>〃</t>
    <phoneticPr fontId="7"/>
  </si>
  <si>
    <t>〃</t>
    <phoneticPr fontId="7"/>
  </si>
  <si>
    <t>海　　　　上　　　　保　　　　安　　　　庁</t>
    <rPh sb="0" eb="1">
      <t>ウミ</t>
    </rPh>
    <rPh sb="5" eb="6">
      <t>ウエ</t>
    </rPh>
    <rPh sb="10" eb="11">
      <t>ホ</t>
    </rPh>
    <rPh sb="15" eb="16">
      <t>アン</t>
    </rPh>
    <rPh sb="20" eb="21">
      <t>チョウ</t>
    </rPh>
    <phoneticPr fontId="7"/>
  </si>
  <si>
    <t>海上保安監部</t>
    <rPh sb="0" eb="2">
      <t>カイジョウ</t>
    </rPh>
    <rPh sb="2" eb="4">
      <t>ホアン</t>
    </rPh>
    <rPh sb="4" eb="5">
      <t>ラン</t>
    </rPh>
    <rPh sb="5" eb="6">
      <t>ブ</t>
    </rPh>
    <phoneticPr fontId="7"/>
  </si>
  <si>
    <t>中城</t>
    <rPh sb="0" eb="2">
      <t>ナカグスク</t>
    </rPh>
    <phoneticPr fontId="7"/>
  </si>
  <si>
    <t>宮古島</t>
    <rPh sb="0" eb="3">
      <t>ミヤコジマ</t>
    </rPh>
    <phoneticPr fontId="26"/>
  </si>
  <si>
    <t>区　　分</t>
  </si>
  <si>
    <t>合　　　　計</t>
  </si>
  <si>
    <t>航　　　海　　　用　　　海　　　図</t>
    <rPh sb="0" eb="1">
      <t>コウ</t>
    </rPh>
    <rPh sb="4" eb="5">
      <t>ウミ</t>
    </rPh>
    <rPh sb="8" eb="9">
      <t>ヨウ</t>
    </rPh>
    <rPh sb="12" eb="13">
      <t>ウミ</t>
    </rPh>
    <rPh sb="16" eb="17">
      <t>ズ</t>
    </rPh>
    <phoneticPr fontId="7"/>
  </si>
  <si>
    <t>特　殊　図</t>
  </si>
  <si>
    <t>海　　の　　基　　　本　　　図</t>
    <rPh sb="0" eb="1">
      <t>ウミ</t>
    </rPh>
    <phoneticPr fontId="7"/>
  </si>
  <si>
    <t>航　空　図</t>
  </si>
  <si>
    <t>港　泊　図</t>
  </si>
  <si>
    <t>海　岸　図</t>
  </si>
  <si>
    <t>航　海　図</t>
  </si>
  <si>
    <t>航　洋　図</t>
  </si>
  <si>
    <t>総　　図</t>
  </si>
  <si>
    <t>大　陸　棚</t>
  </si>
  <si>
    <t>沿　　岸</t>
  </si>
  <si>
    <t>そ　の　他</t>
  </si>
  <si>
    <t>航　　海　　用　　電　　子　　海　　図</t>
    <phoneticPr fontId="7"/>
  </si>
  <si>
    <t>入　　港</t>
    <phoneticPr fontId="7"/>
  </si>
  <si>
    <t>アプローチ</t>
    <phoneticPr fontId="7"/>
  </si>
  <si>
    <t>一般航海</t>
    <phoneticPr fontId="7"/>
  </si>
  <si>
    <t>概　　観</t>
    <phoneticPr fontId="7"/>
  </si>
  <si>
    <t>合　　計</t>
  </si>
  <si>
    <t>新　　刊</t>
  </si>
  <si>
    <t>改　　版</t>
  </si>
  <si>
    <t>補　　刷</t>
  </si>
  <si>
    <t>補　　刷</t>
    <rPh sb="0" eb="1">
      <t>タスク</t>
    </rPh>
    <rPh sb="3" eb="4">
      <t>サツ</t>
    </rPh>
    <phoneticPr fontId="7"/>
  </si>
  <si>
    <t>合      計</t>
  </si>
  <si>
    <t>水　路　誌</t>
  </si>
  <si>
    <t>特　　　　殊　　　　書　　　　誌</t>
    <rPh sb="0" eb="6">
      <t>トクシュ</t>
    </rPh>
    <rPh sb="10" eb="16">
      <t>ショシ</t>
    </rPh>
    <phoneticPr fontId="7"/>
  </si>
  <si>
    <t>灯  台  表</t>
  </si>
  <si>
    <t>天　測　暦</t>
  </si>
  <si>
    <t>天 測 略 暦</t>
  </si>
  <si>
    <t>潮　汐　表</t>
  </si>
  <si>
    <t>　　(2) 　書誌刊行状況</t>
    <phoneticPr fontId="7"/>
  </si>
  <si>
    <t>新    刊</t>
    <phoneticPr fontId="7"/>
  </si>
  <si>
    <t>改    版</t>
    <phoneticPr fontId="7"/>
  </si>
  <si>
    <t>増　　刷</t>
    <rPh sb="0" eb="1">
      <t>ゾウ</t>
    </rPh>
    <rPh sb="3" eb="4">
      <t>サツ</t>
    </rPh>
    <phoneticPr fontId="7"/>
  </si>
  <si>
    <t>第六部　水 路 統 計</t>
    <rPh sb="0" eb="1">
      <t>ダイ</t>
    </rPh>
    <rPh sb="1" eb="2">
      <t>６</t>
    </rPh>
    <rPh sb="2" eb="3">
      <t>ブ</t>
    </rPh>
    <rPh sb="4" eb="5">
      <t>スイ</t>
    </rPh>
    <rPh sb="6" eb="7">
      <t>ロ</t>
    </rPh>
    <rPh sb="8" eb="11">
      <t>トウケイ</t>
    </rPh>
    <phoneticPr fontId="7"/>
  </si>
  <si>
    <t>　　　　　　　　　　　　　　　事　項　別
　　手　段　別</t>
    <rPh sb="15" eb="16">
      <t>コト</t>
    </rPh>
    <rPh sb="17" eb="18">
      <t>コウ</t>
    </rPh>
    <rPh sb="19" eb="20">
      <t>ベツ</t>
    </rPh>
    <rPh sb="25" eb="26">
      <t>テ</t>
    </rPh>
    <rPh sb="27" eb="28">
      <t>ダン</t>
    </rPh>
    <rPh sb="29" eb="30">
      <t>ベツ</t>
    </rPh>
    <phoneticPr fontId="7"/>
  </si>
  <si>
    <t>　　　　　　　　　　　　　　　　　　　事　項　別
　　手　段　別</t>
    <rPh sb="19" eb="20">
      <t>コト</t>
    </rPh>
    <rPh sb="21" eb="22">
      <t>コウ</t>
    </rPh>
    <rPh sb="23" eb="24">
      <t>ベツ</t>
    </rPh>
    <rPh sb="29" eb="30">
      <t>テ</t>
    </rPh>
    <rPh sb="31" eb="32">
      <t>ダン</t>
    </rPh>
    <rPh sb="33" eb="34">
      <t>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</si>
</sst>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=0]&quot;-&quot;;#,##0"/>
    <numFmt numFmtId="177" formatCode="0.00_ "/>
    <numFmt numFmtId="178" formatCode="#,##0_ "/>
    <numFmt numFmtId="179" formatCode="#,##0.0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</cellStyleXfs>
  <cellXfs count="446">
    <xf numFmtId="0" fontId="0" fillId="0" borderId="0" xfId="0"/>
    <xf numFmtId="176" fontId="5" fillId="0" borderId="1" xfId="3" applyNumberFormat="1" applyFont="1" applyFill="1" applyBorder="1" applyAlignment="1">
      <alignment horizontal="center" vertical="center" textRotation="255"/>
    </xf>
    <xf numFmtId="176" fontId="5" fillId="0" borderId="1" xfId="3" applyNumberFormat="1" applyFont="1" applyFill="1" applyBorder="1" applyAlignment="1">
      <alignment horizontal="center" vertical="center" textRotation="255" wrapText="1"/>
    </xf>
    <xf numFmtId="176" fontId="5" fillId="0" borderId="1" xfId="3" applyNumberFormat="1" applyFont="1" applyFill="1" applyBorder="1" applyAlignment="1">
      <alignment horizontal="center" vertical="distributed" textRotation="255"/>
    </xf>
    <xf numFmtId="176" fontId="5" fillId="0" borderId="1" xfId="3" applyNumberFormat="1" applyFont="1" applyFill="1" applyBorder="1" applyAlignment="1">
      <alignment horizontal="center" vertical="distributed" textRotation="255" wrapText="1"/>
    </xf>
    <xf numFmtId="38" fontId="5" fillId="0" borderId="0" xfId="3" applyFont="1" applyFill="1"/>
    <xf numFmtId="0" fontId="5" fillId="0" borderId="0" xfId="3" applyNumberFormat="1" applyFont="1" applyFill="1"/>
    <xf numFmtId="176" fontId="5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horizontal="distributed"/>
    </xf>
    <xf numFmtId="0" fontId="5" fillId="0" borderId="0" xfId="3" applyNumberFormat="1" applyFont="1" applyFill="1" applyBorder="1" applyAlignment="1">
      <alignment horizontal="distributed" vertical="center"/>
    </xf>
    <xf numFmtId="0" fontId="5" fillId="0" borderId="0" xfId="3" applyNumberFormat="1" applyFont="1" applyFill="1" applyBorder="1"/>
    <xf numFmtId="176" fontId="5" fillId="0" borderId="0" xfId="3" applyNumberFormat="1" applyFont="1" applyFill="1"/>
    <xf numFmtId="0" fontId="5" fillId="0" borderId="5" xfId="3" applyNumberFormat="1" applyFont="1" applyFill="1" applyBorder="1"/>
    <xf numFmtId="0" fontId="5" fillId="0" borderId="9" xfId="3" applyNumberFormat="1" applyFont="1" applyFill="1" applyBorder="1"/>
    <xf numFmtId="0" fontId="5" fillId="0" borderId="5" xfId="3" applyNumberFormat="1" applyFont="1" applyFill="1" applyBorder="1" applyAlignment="1">
      <alignment vertical="center"/>
    </xf>
    <xf numFmtId="176" fontId="5" fillId="0" borderId="12" xfId="3" applyNumberFormat="1" applyFont="1" applyFill="1" applyBorder="1" applyAlignment="1">
      <alignment horizontal="right"/>
    </xf>
    <xf numFmtId="176" fontId="5" fillId="0" borderId="13" xfId="3" applyNumberFormat="1" applyFont="1" applyFill="1" applyBorder="1" applyAlignment="1">
      <alignment horizontal="right"/>
    </xf>
    <xf numFmtId="176" fontId="5" fillId="0" borderId="14" xfId="3" applyNumberFormat="1" applyFont="1" applyFill="1" applyBorder="1" applyAlignment="1">
      <alignment horizontal="right"/>
    </xf>
    <xf numFmtId="176" fontId="5" fillId="0" borderId="15" xfId="3" applyNumberFormat="1" applyFont="1" applyFill="1" applyBorder="1" applyAlignment="1">
      <alignment horizontal="right"/>
    </xf>
    <xf numFmtId="0" fontId="5" fillId="0" borderId="17" xfId="3" applyNumberFormat="1" applyFont="1" applyFill="1" applyBorder="1" applyAlignment="1">
      <alignment horizontal="left" wrapText="1"/>
    </xf>
    <xf numFmtId="176" fontId="5" fillId="0" borderId="10" xfId="3" applyNumberFormat="1" applyFont="1" applyFill="1" applyBorder="1" applyAlignment="1">
      <alignment horizontal="center" vertical="center" textRotation="255"/>
    </xf>
    <xf numFmtId="176" fontId="5" fillId="0" borderId="0" xfId="3" applyNumberFormat="1" applyFont="1" applyFill="1" applyBorder="1" applyAlignment="1">
      <alignment horizontal="center" vertical="center" textRotation="255"/>
    </xf>
    <xf numFmtId="176" fontId="5" fillId="0" borderId="18" xfId="3" applyNumberFormat="1" applyFont="1" applyFill="1" applyBorder="1" applyAlignment="1">
      <alignment horizontal="center" vertical="top" textRotation="255"/>
    </xf>
    <xf numFmtId="176" fontId="5" fillId="0" borderId="10" xfId="3" applyNumberFormat="1" applyFont="1" applyFill="1" applyBorder="1" applyAlignment="1">
      <alignment horizontal="center" vertical="distributed" textRotation="255"/>
    </xf>
    <xf numFmtId="176" fontId="5" fillId="0" borderId="0" xfId="3" applyNumberFormat="1" applyFont="1" applyFill="1" applyBorder="1" applyAlignment="1">
      <alignment horizontal="center" vertical="distributed" textRotation="255"/>
    </xf>
    <xf numFmtId="176" fontId="5" fillId="0" borderId="18" xfId="3" applyNumberFormat="1" applyFont="1" applyFill="1" applyBorder="1" applyAlignment="1">
      <alignment horizontal="center" vertical="distributed"/>
    </xf>
    <xf numFmtId="176" fontId="5" fillId="0" borderId="12" xfId="3" applyNumberFormat="1" applyFont="1" applyFill="1" applyBorder="1"/>
    <xf numFmtId="176" fontId="5" fillId="0" borderId="13" xfId="3" applyNumberFormat="1" applyFont="1" applyFill="1" applyBorder="1"/>
    <xf numFmtId="176" fontId="5" fillId="0" borderId="14" xfId="3" applyNumberFormat="1" applyFont="1" applyFill="1" applyBorder="1"/>
    <xf numFmtId="176" fontId="5" fillId="0" borderId="15" xfId="3" applyNumberFormat="1" applyFont="1" applyFill="1" applyBorder="1"/>
    <xf numFmtId="0" fontId="11" fillId="0" borderId="0" xfId="3" applyNumberFormat="1" applyFont="1" applyFill="1" applyBorder="1" applyAlignment="1">
      <alignment vertical="center"/>
    </xf>
    <xf numFmtId="176" fontId="8" fillId="0" borderId="19" xfId="3" applyNumberFormat="1" applyFont="1" applyFill="1" applyBorder="1" applyAlignment="1">
      <alignment vertical="center"/>
    </xf>
    <xf numFmtId="0" fontId="5" fillId="0" borderId="19" xfId="3" applyNumberFormat="1" applyFont="1" applyFill="1" applyBorder="1" applyAlignment="1">
      <alignment horizontal="distributed" vertical="center"/>
    </xf>
    <xf numFmtId="0" fontId="9" fillId="0" borderId="19" xfId="4" applyFont="1" applyFill="1" applyBorder="1" applyAlignment="1">
      <alignment horizontal="distributed" vertical="center"/>
    </xf>
    <xf numFmtId="0" fontId="5" fillId="0" borderId="20" xfId="3" applyNumberFormat="1" applyFont="1" applyFill="1" applyBorder="1" applyAlignment="1">
      <alignment horizontal="distributed" vertical="center"/>
    </xf>
    <xf numFmtId="176" fontId="5" fillId="0" borderId="16" xfId="3" applyNumberFormat="1" applyFont="1" applyFill="1" applyBorder="1"/>
    <xf numFmtId="176" fontId="5" fillId="0" borderId="19" xfId="3" applyNumberFormat="1" applyFont="1" applyFill="1" applyBorder="1"/>
    <xf numFmtId="0" fontId="5" fillId="0" borderId="19" xfId="3" applyNumberFormat="1" applyFont="1" applyFill="1" applyBorder="1"/>
    <xf numFmtId="38" fontId="5" fillId="0" borderId="7" xfId="3" applyFont="1" applyFill="1" applyBorder="1" applyAlignment="1">
      <alignment horizontal="right"/>
    </xf>
    <xf numFmtId="0" fontId="5" fillId="0" borderId="13" xfId="3" applyNumberFormat="1" applyFont="1" applyFill="1" applyBorder="1" applyAlignment="1">
      <alignment horizontal="right"/>
    </xf>
    <xf numFmtId="0" fontId="5" fillId="0" borderId="14" xfId="3" applyNumberFormat="1" applyFont="1" applyFill="1" applyBorder="1" applyAlignment="1">
      <alignment horizontal="right"/>
    </xf>
    <xf numFmtId="0" fontId="5" fillId="0" borderId="15" xfId="3" applyNumberFormat="1" applyFont="1" applyFill="1" applyBorder="1" applyAlignment="1">
      <alignment horizontal="right"/>
    </xf>
    <xf numFmtId="0" fontId="5" fillId="0" borderId="2" xfId="3" applyNumberFormat="1" applyFont="1" applyFill="1" applyBorder="1" applyAlignment="1">
      <alignment horizontal="center" vertical="center" textRotation="255"/>
    </xf>
    <xf numFmtId="0" fontId="5" fillId="0" borderId="1" xfId="3" applyNumberFormat="1" applyFont="1" applyFill="1" applyBorder="1" applyAlignment="1">
      <alignment horizontal="center" vertical="center" textRotation="255"/>
    </xf>
    <xf numFmtId="0" fontId="5" fillId="0" borderId="1" xfId="3" applyNumberFormat="1" applyFont="1" applyFill="1" applyBorder="1" applyAlignment="1">
      <alignment horizontal="center" vertical="center" textRotation="255" wrapText="1"/>
    </xf>
    <xf numFmtId="0" fontId="5" fillId="0" borderId="0" xfId="3" applyNumberFormat="1" applyFont="1" applyFill="1" applyBorder="1" applyAlignment="1">
      <alignment horizontal="center" vertical="center" textRotation="255"/>
    </xf>
    <xf numFmtId="0" fontId="5" fillId="0" borderId="18" xfId="3" applyNumberFormat="1" applyFont="1" applyFill="1" applyBorder="1" applyAlignment="1">
      <alignment horizontal="center" vertical="top" textRotation="255"/>
    </xf>
    <xf numFmtId="0" fontId="5" fillId="0" borderId="7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 wrapText="1"/>
    </xf>
    <xf numFmtId="0" fontId="5" fillId="0" borderId="0" xfId="3" applyNumberFormat="1" applyFont="1" applyFill="1" applyBorder="1" applyAlignment="1">
      <alignment horizontal="center" vertical="distributed" textRotation="255"/>
    </xf>
    <xf numFmtId="0" fontId="5" fillId="0" borderId="18" xfId="3" applyNumberFormat="1" applyFont="1" applyFill="1" applyBorder="1" applyAlignment="1">
      <alignment horizontal="center" vertical="distributed"/>
    </xf>
    <xf numFmtId="0" fontId="5" fillId="0" borderId="16" xfId="3" applyNumberFormat="1" applyFont="1" applyFill="1" applyBorder="1"/>
    <xf numFmtId="0" fontId="5" fillId="0" borderId="13" xfId="3" applyNumberFormat="1" applyFont="1" applyFill="1" applyBorder="1"/>
    <xf numFmtId="0" fontId="5" fillId="0" borderId="15" xfId="3" applyNumberFormat="1" applyFont="1" applyFill="1" applyBorder="1"/>
    <xf numFmtId="0" fontId="11" fillId="0" borderId="0" xfId="3" applyNumberFormat="1" applyFont="1" applyFill="1" applyBorder="1" applyAlignment="1">
      <alignment horizontal="left" vertical="center"/>
    </xf>
    <xf numFmtId="0" fontId="6" fillId="0" borderId="0" xfId="4" applyFont="1"/>
    <xf numFmtId="177" fontId="6" fillId="0" borderId="0" xfId="4" applyNumberFormat="1" applyFont="1"/>
    <xf numFmtId="0" fontId="13" fillId="0" borderId="0" xfId="4" applyFont="1" applyAlignment="1">
      <alignment vertical="center"/>
    </xf>
    <xf numFmtId="177" fontId="13" fillId="0" borderId="0" xfId="4" applyNumberFormat="1" applyFont="1" applyAlignment="1">
      <alignment vertical="center"/>
    </xf>
    <xf numFmtId="178" fontId="13" fillId="0" borderId="6" xfId="4" applyNumberFormat="1" applyFont="1" applyBorder="1" applyAlignment="1">
      <alignment vertical="center"/>
    </xf>
    <xf numFmtId="0" fontId="13" fillId="0" borderId="20" xfId="4" applyFont="1" applyBorder="1" applyAlignment="1">
      <alignment horizontal="distributed" vertical="center"/>
    </xf>
    <xf numFmtId="178" fontId="13" fillId="0" borderId="10" xfId="4" applyNumberFormat="1" applyFont="1" applyBorder="1" applyAlignment="1">
      <alignment vertical="center"/>
    </xf>
    <xf numFmtId="0" fontId="13" fillId="0" borderId="0" xfId="4" applyFont="1" applyBorder="1" applyAlignment="1">
      <alignment horizontal="distributed" vertical="center"/>
    </xf>
    <xf numFmtId="178" fontId="13" fillId="0" borderId="25" xfId="4" applyNumberFormat="1" applyFont="1" applyBorder="1" applyAlignment="1">
      <alignment vertical="center"/>
    </xf>
    <xf numFmtId="0" fontId="13" fillId="0" borderId="26" xfId="4" applyFont="1" applyBorder="1" applyAlignment="1">
      <alignment horizontal="center" vertical="center"/>
    </xf>
    <xf numFmtId="0" fontId="13" fillId="0" borderId="16" xfId="4" applyFont="1" applyBorder="1" applyAlignment="1">
      <alignment vertical="center"/>
    </xf>
    <xf numFmtId="0" fontId="13" fillId="0" borderId="19" xfId="4" applyFont="1" applyBorder="1" applyAlignment="1">
      <alignment horizontal="distributed" vertical="center"/>
    </xf>
    <xf numFmtId="0" fontId="13" fillId="0" borderId="19" xfId="4" applyFont="1" applyBorder="1" applyAlignment="1">
      <alignment vertical="center"/>
    </xf>
    <xf numFmtId="0" fontId="13" fillId="0" borderId="29" xfId="4" applyFont="1" applyBorder="1" applyAlignment="1">
      <alignment vertical="center"/>
    </xf>
    <xf numFmtId="0" fontId="13" fillId="0" borderId="0" xfId="4" applyFont="1" applyAlignment="1">
      <alignment horizontal="right" vertical="center"/>
    </xf>
    <xf numFmtId="0" fontId="13" fillId="0" borderId="26" xfId="4" applyFont="1" applyBorder="1" applyAlignment="1">
      <alignment horizontal="distributed" vertical="center"/>
    </xf>
    <xf numFmtId="0" fontId="15" fillId="0" borderId="0" xfId="4" applyFont="1" applyFill="1"/>
    <xf numFmtId="176" fontId="15" fillId="0" borderId="0" xfId="4" applyNumberFormat="1" applyFont="1" applyFill="1"/>
    <xf numFmtId="0" fontId="5" fillId="0" borderId="0" xfId="4" applyFont="1" applyFill="1"/>
    <xf numFmtId="0" fontId="5" fillId="0" borderId="0" xfId="4" applyFont="1" applyFill="1" applyAlignment="1"/>
    <xf numFmtId="176" fontId="5" fillId="0" borderId="45" xfId="2" applyNumberFormat="1" applyFont="1" applyFill="1" applyBorder="1" applyAlignment="1" applyProtection="1">
      <alignment horizontal="right" vertical="center"/>
      <protection locked="0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0" fontId="5" fillId="0" borderId="5" xfId="4" applyFont="1" applyFill="1" applyBorder="1" applyAlignment="1">
      <alignment horizontal="center" vertical="center"/>
    </xf>
    <xf numFmtId="176" fontId="5" fillId="0" borderId="48" xfId="2" applyNumberFormat="1" applyFont="1" applyFill="1" applyBorder="1" applyAlignment="1" applyProtection="1">
      <alignment horizontal="right" vertical="center"/>
      <protection locked="0"/>
    </xf>
    <xf numFmtId="176" fontId="5" fillId="0" borderId="49" xfId="2" applyNumberFormat="1" applyFont="1" applyFill="1" applyBorder="1" applyAlignment="1" applyProtection="1">
      <alignment horizontal="right" vertical="center"/>
      <protection locked="0"/>
    </xf>
    <xf numFmtId="0" fontId="5" fillId="0" borderId="51" xfId="4" applyFont="1" applyFill="1" applyBorder="1" applyAlignment="1">
      <alignment horizontal="right" vertical="center"/>
    </xf>
    <xf numFmtId="0" fontId="5" fillId="0" borderId="52" xfId="4" applyFont="1" applyFill="1" applyBorder="1" applyAlignment="1">
      <alignment horizontal="right" vertical="center"/>
    </xf>
    <xf numFmtId="0" fontId="5" fillId="0" borderId="53" xfId="4" applyFont="1" applyFill="1" applyBorder="1" applyAlignment="1">
      <alignment horizontal="right" vertical="center"/>
    </xf>
    <xf numFmtId="0" fontId="16" fillId="0" borderId="0" xfId="4" applyFont="1" applyFill="1"/>
    <xf numFmtId="0" fontId="20" fillId="0" borderId="0" xfId="4" applyFont="1" applyFill="1" applyAlignment="1">
      <alignment vertical="center"/>
    </xf>
    <xf numFmtId="0" fontId="15" fillId="0" borderId="0" xfId="2" applyNumberFormat="1" applyFont="1" applyFill="1" applyBorder="1"/>
    <xf numFmtId="38" fontId="5" fillId="0" borderId="11" xfId="2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right" vertical="center"/>
    </xf>
    <xf numFmtId="0" fontId="5" fillId="0" borderId="52" xfId="5" applyFont="1" applyFill="1" applyBorder="1" applyAlignment="1">
      <alignment horizontal="right" vertical="center"/>
    </xf>
    <xf numFmtId="38" fontId="5" fillId="0" borderId="52" xfId="2" applyFont="1" applyFill="1" applyBorder="1" applyAlignment="1">
      <alignment horizontal="right" vertical="center"/>
    </xf>
    <xf numFmtId="0" fontId="5" fillId="0" borderId="44" xfId="5" applyFont="1" applyFill="1" applyBorder="1" applyAlignment="1">
      <alignment horizontal="right" vertical="center"/>
    </xf>
    <xf numFmtId="0" fontId="5" fillId="0" borderId="51" xfId="5" applyFont="1" applyFill="1" applyBorder="1" applyAlignment="1">
      <alignment horizontal="right" vertical="center"/>
    </xf>
    <xf numFmtId="0" fontId="5" fillId="0" borderId="53" xfId="5" applyFont="1" applyFill="1" applyBorder="1" applyAlignment="1">
      <alignment horizontal="right" vertical="center"/>
    </xf>
    <xf numFmtId="0" fontId="5" fillId="0" borderId="0" xfId="5" applyFont="1" applyFill="1"/>
    <xf numFmtId="0" fontId="22" fillId="0" borderId="0" xfId="5" applyFont="1" applyFill="1" applyAlignment="1">
      <alignment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44" xfId="4" applyFont="1" applyFill="1" applyBorder="1" applyAlignment="1">
      <alignment horizontal="right" vertical="center"/>
    </xf>
    <xf numFmtId="0" fontId="5" fillId="0" borderId="43" xfId="4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 applyProtection="1">
      <alignment horizontal="right" vertical="center"/>
      <protection locked="0"/>
    </xf>
    <xf numFmtId="176" fontId="5" fillId="0" borderId="41" xfId="2" applyNumberFormat="1" applyFont="1" applyFill="1" applyBorder="1" applyAlignment="1" applyProtection="1">
      <alignment horizontal="right" vertical="center"/>
      <protection locked="0"/>
    </xf>
    <xf numFmtId="176" fontId="5" fillId="0" borderId="40" xfId="2" applyNumberFormat="1" applyFont="1" applyFill="1" applyBorder="1" applyAlignment="1" applyProtection="1">
      <alignment horizontal="right" vertical="center"/>
      <protection locked="0"/>
    </xf>
    <xf numFmtId="176" fontId="18" fillId="0" borderId="47" xfId="2" applyNumberFormat="1" applyFont="1" applyFill="1" applyBorder="1" applyAlignment="1">
      <alignment horizontal="right" vertical="center"/>
    </xf>
    <xf numFmtId="176" fontId="18" fillId="0" borderId="45" xfId="2" applyNumberFormat="1" applyFont="1" applyFill="1" applyBorder="1" applyAlignment="1">
      <alignment horizontal="right" vertical="center"/>
    </xf>
    <xf numFmtId="176" fontId="18" fillId="0" borderId="46" xfId="2" applyNumberFormat="1" applyFont="1" applyFill="1" applyBorder="1" applyAlignment="1">
      <alignment horizontal="right" vertical="center"/>
    </xf>
    <xf numFmtId="38" fontId="18" fillId="0" borderId="0" xfId="4" applyNumberFormat="1" applyFont="1" applyFill="1"/>
    <xf numFmtId="0" fontId="18" fillId="0" borderId="0" xfId="4" applyFont="1" applyFill="1"/>
    <xf numFmtId="0" fontId="23" fillId="0" borderId="0" xfId="4" applyFont="1" applyFill="1" applyBorder="1" applyAlignment="1">
      <alignment vertical="center"/>
    </xf>
    <xf numFmtId="0" fontId="18" fillId="0" borderId="0" xfId="4" applyFont="1" applyFill="1" applyBorder="1"/>
    <xf numFmtId="176" fontId="18" fillId="0" borderId="0" xfId="4" applyNumberFormat="1" applyFont="1" applyFill="1"/>
    <xf numFmtId="0" fontId="18" fillId="0" borderId="0" xfId="4" applyFont="1" applyFill="1" applyBorder="1" applyAlignment="1">
      <alignment vertical="center"/>
    </xf>
    <xf numFmtId="0" fontId="18" fillId="0" borderId="0" xfId="4" applyFont="1" applyFill="1" applyAlignment="1"/>
    <xf numFmtId="176" fontId="3" fillId="0" borderId="20" xfId="3" applyNumberFormat="1" applyFont="1" applyFill="1" applyBorder="1" applyAlignment="1">
      <alignment vertical="center"/>
    </xf>
    <xf numFmtId="178" fontId="13" fillId="0" borderId="26" xfId="4" applyNumberFormat="1" applyFont="1" applyBorder="1" applyAlignment="1">
      <alignment horizontal="center" vertical="center"/>
    </xf>
    <xf numFmtId="178" fontId="3" fillId="0" borderId="26" xfId="3" applyNumberFormat="1" applyFont="1" applyBorder="1" applyAlignment="1">
      <alignment horizontal="right" vertical="center"/>
    </xf>
    <xf numFmtId="178" fontId="13" fillId="0" borderId="27" xfId="4" applyNumberFormat="1" applyFont="1" applyBorder="1" applyAlignment="1">
      <alignment horizontal="center" vertical="center"/>
    </xf>
    <xf numFmtId="179" fontId="3" fillId="0" borderId="26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horizontal="right" vertical="center"/>
    </xf>
    <xf numFmtId="178" fontId="13" fillId="0" borderId="0" xfId="4" applyNumberFormat="1" applyFont="1" applyBorder="1" applyAlignment="1">
      <alignment vertical="center"/>
    </xf>
    <xf numFmtId="178" fontId="13" fillId="0" borderId="24" xfId="4" applyNumberFormat="1" applyFont="1" applyBorder="1" applyAlignment="1">
      <alignment vertical="center"/>
    </xf>
    <xf numFmtId="179" fontId="13" fillId="0" borderId="0" xfId="3" applyNumberFormat="1" applyFont="1" applyBorder="1" applyAlignment="1">
      <alignment horizontal="right" vertical="center"/>
    </xf>
    <xf numFmtId="178" fontId="13" fillId="0" borderId="20" xfId="3" applyNumberFormat="1" applyFont="1" applyBorder="1" applyAlignment="1">
      <alignment horizontal="right" vertical="center"/>
    </xf>
    <xf numFmtId="178" fontId="13" fillId="0" borderId="20" xfId="4" applyNumberFormat="1" applyFont="1" applyBorder="1" applyAlignment="1">
      <alignment vertical="center"/>
    </xf>
    <xf numFmtId="178" fontId="13" fillId="0" borderId="23" xfId="4" applyNumberFormat="1" applyFont="1" applyBorder="1" applyAlignment="1">
      <alignment vertical="center"/>
    </xf>
    <xf numFmtId="176" fontId="8" fillId="0" borderId="11" xfId="3" applyNumberFormat="1" applyFont="1" applyFill="1" applyBorder="1" applyAlignment="1">
      <alignment vertical="center"/>
    </xf>
    <xf numFmtId="176" fontId="8" fillId="0" borderId="5" xfId="3" applyNumberFormat="1" applyFont="1" applyFill="1" applyBorder="1" applyAlignment="1">
      <alignment vertical="center"/>
    </xf>
    <xf numFmtId="176" fontId="8" fillId="0" borderId="22" xfId="3" applyNumberFormat="1" applyFont="1" applyFill="1" applyBorder="1" applyAlignment="1">
      <alignment vertical="center"/>
    </xf>
    <xf numFmtId="176" fontId="8" fillId="0" borderId="2" xfId="3" applyNumberFormat="1" applyFont="1" applyFill="1" applyBorder="1" applyAlignment="1">
      <alignment vertical="center"/>
    </xf>
    <xf numFmtId="176" fontId="8" fillId="0" borderId="9" xfId="3" applyNumberFormat="1" applyFont="1" applyFill="1" applyBorder="1" applyAlignment="1">
      <alignment vertical="center"/>
    </xf>
    <xf numFmtId="176" fontId="5" fillId="0" borderId="14" xfId="4" applyNumberFormat="1" applyFont="1" applyFill="1" applyBorder="1" applyAlignment="1">
      <alignment horizontal="right" vertical="center"/>
    </xf>
    <xf numFmtId="176" fontId="5" fillId="0" borderId="13" xfId="4" applyNumberFormat="1" applyFont="1" applyFill="1" applyBorder="1" applyAlignment="1">
      <alignment horizontal="right" vertical="center"/>
    </xf>
    <xf numFmtId="176" fontId="5" fillId="0" borderId="12" xfId="4" applyNumberFormat="1" applyFont="1" applyFill="1" applyBorder="1" applyAlignment="1">
      <alignment horizontal="right" vertical="center"/>
    </xf>
    <xf numFmtId="176" fontId="5" fillId="0" borderId="8" xfId="4" applyNumberFormat="1" applyFont="1" applyFill="1" applyBorder="1" applyAlignment="1">
      <alignment horizontal="right" vertical="center"/>
    </xf>
    <xf numFmtId="176" fontId="5" fillId="0" borderId="1" xfId="4" applyNumberFormat="1" applyFont="1" applyFill="1" applyBorder="1" applyAlignment="1">
      <alignment horizontal="right" vertical="center"/>
    </xf>
    <xf numFmtId="176" fontId="5" fillId="0" borderId="7" xfId="4" applyNumberFormat="1" applyFont="1" applyFill="1" applyBorder="1" applyAlignment="1">
      <alignment horizontal="right" vertical="center"/>
    </xf>
    <xf numFmtId="176" fontId="5" fillId="0" borderId="4" xfId="4" applyNumberFormat="1" applyFont="1" applyFill="1" applyBorder="1" applyAlignment="1">
      <alignment horizontal="right" vertical="center"/>
    </xf>
    <xf numFmtId="176" fontId="5" fillId="0" borderId="3" xfId="4" applyNumberFormat="1" applyFont="1" applyFill="1" applyBorder="1" applyAlignment="1">
      <alignment horizontal="right" vertical="center"/>
    </xf>
    <xf numFmtId="176" fontId="5" fillId="0" borderId="2" xfId="4" applyNumberFormat="1" applyFont="1" applyFill="1" applyBorder="1" applyAlignment="1">
      <alignment horizontal="right" vertical="center"/>
    </xf>
    <xf numFmtId="176" fontId="8" fillId="0" borderId="18" xfId="3" applyNumberFormat="1" applyFont="1" applyFill="1" applyBorder="1" applyAlignment="1">
      <alignment vertical="center"/>
    </xf>
    <xf numFmtId="176" fontId="5" fillId="0" borderId="9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21" xfId="3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2" xfId="3" applyNumberFormat="1" applyFont="1" applyFill="1" applyBorder="1" applyAlignment="1">
      <alignment vertical="center"/>
    </xf>
    <xf numFmtId="176" fontId="8" fillId="0" borderId="3" xfId="3" applyNumberFormat="1" applyFont="1" applyFill="1" applyBorder="1" applyAlignment="1">
      <alignment vertical="center"/>
    </xf>
    <xf numFmtId="176" fontId="8" fillId="0" borderId="20" xfId="3" applyNumberFormat="1" applyFont="1" applyFill="1" applyBorder="1" applyAlignment="1">
      <alignment vertical="center"/>
    </xf>
    <xf numFmtId="176" fontId="5" fillId="0" borderId="8" xfId="3" applyNumberFormat="1" applyFont="1" applyFill="1" applyBorder="1" applyAlignment="1">
      <alignment vertical="center"/>
    </xf>
    <xf numFmtId="176" fontId="5" fillId="0" borderId="20" xfId="3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0" fontId="25" fillId="0" borderId="0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/>
    <xf numFmtId="38" fontId="5" fillId="0" borderId="0" xfId="2" applyFont="1" applyFill="1"/>
    <xf numFmtId="38" fontId="5" fillId="0" borderId="0" xfId="2" applyFont="1" applyFill="1" applyBorder="1"/>
    <xf numFmtId="0" fontId="5" fillId="0" borderId="0" xfId="2" applyNumberFormat="1" applyFont="1" applyFill="1" applyBorder="1"/>
    <xf numFmtId="38" fontId="25" fillId="0" borderId="0" xfId="2" applyFont="1" applyFill="1" applyAlignment="1">
      <alignment horizontal="right"/>
    </xf>
    <xf numFmtId="176" fontId="25" fillId="0" borderId="0" xfId="2" applyNumberFormat="1" applyFont="1" applyFill="1" applyAlignment="1">
      <alignment horizontal="right"/>
    </xf>
    <xf numFmtId="0" fontId="15" fillId="0" borderId="18" xfId="4" applyFont="1" applyFill="1" applyBorder="1" applyAlignment="1">
      <alignment horizontal="center" vertical="center"/>
    </xf>
    <xf numFmtId="176" fontId="18" fillId="0" borderId="40" xfId="2" applyNumberFormat="1" applyFont="1" applyFill="1" applyBorder="1" applyAlignment="1">
      <alignment horizontal="right" vertical="center"/>
    </xf>
    <xf numFmtId="176" fontId="5" fillId="0" borderId="50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 applyProtection="1">
      <alignment horizontal="right" vertical="center"/>
      <protection locked="0"/>
    </xf>
    <xf numFmtId="176" fontId="5" fillId="0" borderId="50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distributed" vertical="center"/>
    </xf>
    <xf numFmtId="179" fontId="13" fillId="0" borderId="20" xfId="3" applyNumberFormat="1" applyFont="1" applyBorder="1" applyAlignment="1">
      <alignment horizontal="right" vertical="center"/>
    </xf>
    <xf numFmtId="0" fontId="15" fillId="0" borderId="11" xfId="4" applyFont="1" applyFill="1" applyBorder="1" applyAlignment="1">
      <alignment horizontal="center" vertical="center"/>
    </xf>
    <xf numFmtId="176" fontId="27" fillId="0" borderId="2" xfId="2" applyNumberFormat="1" applyFont="1" applyFill="1" applyBorder="1" applyAlignment="1">
      <alignment horizontal="right" vertical="center"/>
    </xf>
    <xf numFmtId="176" fontId="27" fillId="0" borderId="3" xfId="2" applyNumberFormat="1" applyFont="1" applyFill="1" applyBorder="1" applyAlignment="1">
      <alignment horizontal="right" vertical="center"/>
    </xf>
    <xf numFmtId="176" fontId="27" fillId="0" borderId="4" xfId="2" applyNumberFormat="1" applyFont="1" applyFill="1" applyBorder="1" applyAlignment="1">
      <alignment horizontal="right" vertical="center"/>
    </xf>
    <xf numFmtId="176" fontId="27" fillId="0" borderId="11" xfId="2" applyNumberFormat="1" applyFont="1" applyFill="1" applyBorder="1" applyAlignment="1">
      <alignment horizontal="right" vertical="center"/>
    </xf>
    <xf numFmtId="0" fontId="18" fillId="0" borderId="6" xfId="2" applyNumberFormat="1" applyFont="1" applyFill="1" applyBorder="1" applyAlignment="1">
      <alignment horizontal="distributed"/>
    </xf>
    <xf numFmtId="0" fontId="18" fillId="0" borderId="5" xfId="2" applyNumberFormat="1" applyFont="1" applyFill="1" applyBorder="1"/>
    <xf numFmtId="176" fontId="27" fillId="0" borderId="7" xfId="2" applyNumberFormat="1" applyFont="1" applyFill="1" applyBorder="1" applyAlignment="1">
      <alignment horizontal="right" vertical="center"/>
    </xf>
    <xf numFmtId="176" fontId="27" fillId="0" borderId="1" xfId="2" applyNumberFormat="1" applyFont="1" applyFill="1" applyBorder="1" applyAlignment="1">
      <alignment horizontal="right" vertical="center"/>
    </xf>
    <xf numFmtId="176" fontId="27" fillId="0" borderId="8" xfId="2" applyNumberFormat="1" applyFont="1" applyFill="1" applyBorder="1" applyAlignment="1">
      <alignment horizontal="right" vertical="center"/>
    </xf>
    <xf numFmtId="176" fontId="27" fillId="0" borderId="18" xfId="2" applyNumberFormat="1" applyFont="1" applyFill="1" applyBorder="1" applyAlignment="1">
      <alignment horizontal="right" vertical="center"/>
    </xf>
    <xf numFmtId="0" fontId="18" fillId="0" borderId="10" xfId="2" applyNumberFormat="1" applyFont="1" applyFill="1" applyBorder="1" applyAlignment="1">
      <alignment horizontal="distributed"/>
    </xf>
    <xf numFmtId="0" fontId="18" fillId="0" borderId="0" xfId="2" applyNumberFormat="1" applyFont="1" applyFill="1" applyBorder="1" applyAlignment="1">
      <alignment vertical="center"/>
    </xf>
    <xf numFmtId="0" fontId="18" fillId="0" borderId="9" xfId="2" applyNumberFormat="1" applyFont="1" applyFill="1" applyBorder="1"/>
    <xf numFmtId="176" fontId="27" fillId="0" borderId="12" xfId="2" applyNumberFormat="1" applyFont="1" applyFill="1" applyBorder="1" applyAlignment="1">
      <alignment horizontal="right"/>
    </xf>
    <xf numFmtId="176" fontId="27" fillId="0" borderId="13" xfId="2" applyNumberFormat="1" applyFont="1" applyFill="1" applyBorder="1" applyAlignment="1">
      <alignment horizontal="right"/>
    </xf>
    <xf numFmtId="176" fontId="27" fillId="0" borderId="15" xfId="2" applyNumberFormat="1" applyFont="1" applyFill="1" applyBorder="1" applyAlignment="1">
      <alignment horizontal="right"/>
    </xf>
    <xf numFmtId="0" fontId="18" fillId="0" borderId="16" xfId="2" applyNumberFormat="1" applyFont="1" applyFill="1" applyBorder="1" applyAlignment="1">
      <alignment horizontal="left" wrapText="1"/>
    </xf>
    <xf numFmtId="0" fontId="18" fillId="0" borderId="17" xfId="2" applyNumberFormat="1" applyFont="1" applyFill="1" applyBorder="1" applyAlignment="1">
      <alignment horizontal="left" wrapText="1"/>
    </xf>
    <xf numFmtId="176" fontId="27" fillId="0" borderId="24" xfId="2" applyNumberFormat="1" applyFont="1" applyFill="1" applyBorder="1" applyAlignment="1">
      <alignment horizontal="right" vertical="center"/>
    </xf>
    <xf numFmtId="176" fontId="27" fillId="0" borderId="7" xfId="2" applyNumberFormat="1" applyFont="1" applyFill="1" applyBorder="1" applyAlignment="1">
      <alignment horizontal="right" vertical="center" shrinkToFit="1"/>
    </xf>
    <xf numFmtId="176" fontId="27" fillId="0" borderId="1" xfId="2" applyNumberFormat="1" applyFont="1" applyFill="1" applyBorder="1" applyAlignment="1">
      <alignment horizontal="right" vertical="center" shrinkToFit="1"/>
    </xf>
    <xf numFmtId="176" fontId="27" fillId="0" borderId="8" xfId="2" applyNumberFormat="1" applyFont="1" applyFill="1" applyBorder="1" applyAlignment="1">
      <alignment horizontal="right" vertical="center" shrinkToFit="1"/>
    </xf>
    <xf numFmtId="0" fontId="18" fillId="0" borderId="0" xfId="2" applyNumberFormat="1" applyFont="1" applyFill="1"/>
    <xf numFmtId="176" fontId="27" fillId="0" borderId="7" xfId="2" applyNumberFormat="1" applyFont="1" applyFill="1" applyBorder="1" applyAlignment="1">
      <alignment vertical="center" shrinkToFit="1"/>
    </xf>
    <xf numFmtId="176" fontId="27" fillId="0" borderId="1" xfId="2" applyNumberFormat="1" applyFont="1" applyFill="1" applyBorder="1" applyAlignment="1">
      <alignment vertical="center" shrinkToFit="1"/>
    </xf>
    <xf numFmtId="176" fontId="27" fillId="0" borderId="8" xfId="2" applyNumberFormat="1" applyFont="1" applyFill="1" applyBorder="1" applyAlignment="1">
      <alignment vertical="center" shrinkToFit="1"/>
    </xf>
    <xf numFmtId="0" fontId="18" fillId="0" borderId="9" xfId="2" applyNumberFormat="1" applyFont="1" applyFill="1" applyBorder="1" applyAlignment="1">
      <alignment horizontal="left" wrapText="1"/>
    </xf>
    <xf numFmtId="176" fontId="27" fillId="0" borderId="29" xfId="2" applyNumberFormat="1" applyFont="1" applyFill="1" applyBorder="1" applyAlignment="1">
      <alignment horizontal="right"/>
    </xf>
    <xf numFmtId="176" fontId="27" fillId="0" borderId="18" xfId="2" applyNumberFormat="1" applyFont="1" applyFill="1" applyBorder="1" applyAlignment="1">
      <alignment vertical="center" shrinkToFit="1"/>
    </xf>
    <xf numFmtId="176" fontId="27" fillId="0" borderId="12" xfId="2" applyNumberFormat="1" applyFont="1" applyFill="1" applyBorder="1" applyAlignment="1">
      <alignment horizontal="right" vertical="center"/>
    </xf>
    <xf numFmtId="176" fontId="27" fillId="0" borderId="13" xfId="2" applyNumberFormat="1" applyFont="1" applyFill="1" applyBorder="1" applyAlignment="1">
      <alignment horizontal="right" vertical="center"/>
    </xf>
    <xf numFmtId="176" fontId="27" fillId="0" borderId="14" xfId="2" applyNumberFormat="1" applyFont="1" applyFill="1" applyBorder="1" applyAlignment="1">
      <alignment horizontal="right" vertical="center"/>
    </xf>
    <xf numFmtId="0" fontId="18" fillId="0" borderId="17" xfId="2" applyNumberFormat="1" applyFont="1" applyFill="1" applyBorder="1"/>
    <xf numFmtId="176" fontId="27" fillId="0" borderId="24" xfId="2" applyNumberFormat="1" applyFont="1" applyFill="1" applyBorder="1" applyAlignment="1">
      <alignment horizontal="right" vertical="center" shrinkToFit="1"/>
    </xf>
    <xf numFmtId="38" fontId="27" fillId="0" borderId="6" xfId="2" applyFont="1" applyFill="1" applyBorder="1" applyAlignment="1">
      <alignment vertical="center"/>
    </xf>
    <xf numFmtId="176" fontId="27" fillId="0" borderId="1" xfId="2" applyNumberFormat="1" applyFont="1" applyFill="1" applyBorder="1" applyAlignment="1">
      <alignment horizontal="right" vertical="center" textRotation="255"/>
    </xf>
    <xf numFmtId="176" fontId="27" fillId="0" borderId="1" xfId="2" applyNumberFormat="1" applyFont="1" applyFill="1" applyBorder="1" applyAlignment="1">
      <alignment horizontal="right" vertical="center" textRotation="255" wrapText="1"/>
    </xf>
    <xf numFmtId="176" fontId="27" fillId="0" borderId="0" xfId="2" applyNumberFormat="1" applyFont="1" applyFill="1" applyBorder="1" applyAlignment="1">
      <alignment horizontal="right" vertical="center" textRotation="255"/>
    </xf>
    <xf numFmtId="176" fontId="27" fillId="0" borderId="18" xfId="2" applyNumberFormat="1" applyFont="1" applyFill="1" applyBorder="1" applyAlignment="1">
      <alignment horizontal="right" vertical="top" textRotation="255"/>
    </xf>
    <xf numFmtId="176" fontId="27" fillId="0" borderId="1" xfId="2" applyNumberFormat="1" applyFont="1" applyFill="1" applyBorder="1" applyAlignment="1">
      <alignment horizontal="center" vertical="distributed" textRotation="255"/>
    </xf>
    <xf numFmtId="176" fontId="27" fillId="0" borderId="1" xfId="2" applyNumberFormat="1" applyFont="1" applyFill="1" applyBorder="1" applyAlignment="1">
      <alignment horizontal="center" vertical="distributed" textRotation="255" wrapText="1"/>
    </xf>
    <xf numFmtId="176" fontId="27" fillId="0" borderId="0" xfId="2" applyNumberFormat="1" applyFont="1" applyFill="1" applyBorder="1" applyAlignment="1">
      <alignment horizontal="center" vertical="distributed" textRotation="255"/>
    </xf>
    <xf numFmtId="176" fontId="27" fillId="0" borderId="18" xfId="2" applyNumberFormat="1" applyFont="1" applyFill="1" applyBorder="1" applyAlignment="1">
      <alignment horizontal="center" vertical="distributed"/>
    </xf>
    <xf numFmtId="176" fontId="27" fillId="0" borderId="19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>
      <alignment vertical="center"/>
    </xf>
    <xf numFmtId="0" fontId="27" fillId="0" borderId="0" xfId="2" applyNumberFormat="1" applyFont="1" applyFill="1" applyBorder="1" applyAlignment="1">
      <alignment horizontal="right" vertical="center"/>
    </xf>
    <xf numFmtId="176" fontId="27" fillId="0" borderId="0" xfId="2" applyNumberFormat="1" applyFont="1" applyFill="1" applyBorder="1" applyAlignment="1">
      <alignment horizontal="right" vertical="center"/>
    </xf>
    <xf numFmtId="176" fontId="27" fillId="0" borderId="7" xfId="2" applyNumberFormat="1" applyFont="1" applyFill="1" applyBorder="1" applyAlignment="1">
      <alignment horizontal="center" vertical="distributed" textRotation="255"/>
    </xf>
    <xf numFmtId="176" fontId="27" fillId="0" borderId="7" xfId="2" applyNumberFormat="1" applyFont="1" applyFill="1" applyBorder="1" applyAlignment="1">
      <alignment horizontal="right" vertical="center" textRotation="255"/>
    </xf>
    <xf numFmtId="0" fontId="18" fillId="0" borderId="5" xfId="2" applyNumberFormat="1" applyFont="1" applyFill="1" applyBorder="1" applyAlignment="1">
      <alignment vertical="center"/>
    </xf>
    <xf numFmtId="0" fontId="18" fillId="0" borderId="6" xfId="2" applyNumberFormat="1" applyFont="1" applyFill="1" applyBorder="1" applyAlignment="1">
      <alignment horizontal="center" vertical="center"/>
    </xf>
    <xf numFmtId="38" fontId="32" fillId="0" borderId="0" xfId="2" applyFont="1" applyFill="1"/>
    <xf numFmtId="176" fontId="27" fillId="0" borderId="14" xfId="2" applyNumberFormat="1" applyFont="1" applyFill="1" applyBorder="1" applyAlignment="1">
      <alignment horizontal="right" vertical="center" shrinkToFit="1"/>
    </xf>
    <xf numFmtId="176" fontId="27" fillId="0" borderId="13" xfId="2" applyNumberFormat="1" applyFont="1" applyFill="1" applyBorder="1" applyAlignment="1">
      <alignment horizontal="right" vertical="center" shrinkToFit="1"/>
    </xf>
    <xf numFmtId="176" fontId="27" fillId="0" borderId="12" xfId="2" applyNumberFormat="1" applyFont="1" applyFill="1" applyBorder="1" applyAlignment="1">
      <alignment horizontal="right" vertical="center" shrinkToFit="1"/>
    </xf>
    <xf numFmtId="38" fontId="18" fillId="0" borderId="0" xfId="2" applyFont="1" applyFill="1"/>
    <xf numFmtId="38" fontId="33" fillId="0" borderId="0" xfId="2" applyFont="1" applyFill="1" applyBorder="1" applyAlignment="1">
      <alignment shrinkToFit="1"/>
    </xf>
    <xf numFmtId="0" fontId="18" fillId="0" borderId="0" xfId="2" applyNumberFormat="1" applyFont="1" applyFill="1" applyBorder="1"/>
    <xf numFmtId="38" fontId="18" fillId="0" borderId="0" xfId="2" applyFont="1" applyFill="1" applyBorder="1"/>
    <xf numFmtId="38" fontId="27" fillId="0" borderId="8" xfId="2" applyFont="1" applyFill="1" applyBorder="1" applyAlignment="1">
      <alignment horizontal="right" vertical="center" shrinkToFit="1"/>
    </xf>
    <xf numFmtId="38" fontId="27" fillId="0" borderId="1" xfId="2" applyFont="1" applyFill="1" applyBorder="1" applyAlignment="1">
      <alignment horizontal="right" vertical="center" shrinkToFit="1"/>
    </xf>
    <xf numFmtId="38" fontId="27" fillId="0" borderId="7" xfId="2" applyFont="1" applyFill="1" applyBorder="1" applyAlignment="1">
      <alignment horizontal="right" vertical="center" shrinkToFit="1"/>
    </xf>
    <xf numFmtId="176" fontId="27" fillId="0" borderId="23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distributed" vertical="center"/>
    </xf>
    <xf numFmtId="0" fontId="18" fillId="0" borderId="0" xfId="2" applyNumberFormat="1" applyFont="1" applyFill="1" applyBorder="1" applyAlignment="1">
      <alignment horizontal="distributed" vertical="center"/>
    </xf>
    <xf numFmtId="0" fontId="18" fillId="0" borderId="19" xfId="2" applyNumberFormat="1" applyFont="1" applyFill="1" applyBorder="1" applyAlignment="1">
      <alignment horizontal="distributed" vertical="center"/>
    </xf>
    <xf numFmtId="0" fontId="18" fillId="0" borderId="20" xfId="2" applyNumberFormat="1" applyFont="1" applyFill="1" applyBorder="1" applyAlignment="1">
      <alignment horizontal="distributed" vertical="center"/>
    </xf>
    <xf numFmtId="0" fontId="19" fillId="0" borderId="0" xfId="4" applyFont="1" applyFill="1" applyBorder="1" applyAlignment="1"/>
    <xf numFmtId="0" fontId="18" fillId="0" borderId="0" xfId="2" applyNumberFormat="1" applyFont="1" applyFill="1" applyBorder="1" applyAlignment="1">
      <alignment horizontal="distributed" vertical="center"/>
    </xf>
    <xf numFmtId="0" fontId="18" fillId="0" borderId="20" xfId="2" applyNumberFormat="1" applyFont="1" applyFill="1" applyBorder="1" applyAlignment="1">
      <alignment horizontal="distributed" vertical="center"/>
    </xf>
    <xf numFmtId="0" fontId="19" fillId="0" borderId="0" xfId="4" applyFont="1" applyFill="1" applyBorder="1" applyAlignment="1"/>
    <xf numFmtId="0" fontId="13" fillId="0" borderId="17" xfId="4" applyFont="1" applyBorder="1" applyAlignment="1">
      <alignment vertical="center"/>
    </xf>
    <xf numFmtId="0" fontId="13" fillId="0" borderId="28" xfId="4" applyFont="1" applyBorder="1" applyAlignment="1">
      <alignment vertical="center"/>
    </xf>
    <xf numFmtId="0" fontId="13" fillId="0" borderId="9" xfId="4" applyFont="1" applyBorder="1" applyAlignment="1">
      <alignment vertical="center"/>
    </xf>
    <xf numFmtId="0" fontId="13" fillId="0" borderId="5" xfId="4" applyFont="1" applyBorder="1" applyAlignment="1">
      <alignment vertical="center"/>
    </xf>
    <xf numFmtId="0" fontId="13" fillId="0" borderId="26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20" xfId="4" applyFont="1" applyBorder="1" applyAlignment="1">
      <alignment vertical="center"/>
    </xf>
    <xf numFmtId="0" fontId="13" fillId="0" borderId="25" xfId="4" applyFont="1" applyBorder="1" applyAlignment="1">
      <alignment vertical="center"/>
    </xf>
    <xf numFmtId="0" fontId="13" fillId="0" borderId="6" xfId="4" applyFont="1" applyBorder="1" applyAlignment="1">
      <alignment vertical="center"/>
    </xf>
    <xf numFmtId="0" fontId="13" fillId="0" borderId="10" xfId="4" applyFont="1" applyBorder="1" applyAlignment="1">
      <alignment vertical="center"/>
    </xf>
    <xf numFmtId="0" fontId="13" fillId="0" borderId="60" xfId="4" applyFont="1" applyBorder="1" applyAlignment="1">
      <alignment vertical="center"/>
    </xf>
    <xf numFmtId="178" fontId="13" fillId="0" borderId="59" xfId="4" applyNumberFormat="1" applyFont="1" applyBorder="1" applyAlignment="1">
      <alignment horizontal="center" vertical="center"/>
    </xf>
    <xf numFmtId="178" fontId="13" fillId="0" borderId="21" xfId="4" applyNumberFormat="1" applyFont="1" applyBorder="1" applyAlignment="1">
      <alignment vertical="center"/>
    </xf>
    <xf numFmtId="178" fontId="13" fillId="0" borderId="22" xfId="4" applyNumberFormat="1" applyFont="1" applyBorder="1" applyAlignment="1">
      <alignment vertical="center"/>
    </xf>
    <xf numFmtId="0" fontId="5" fillId="0" borderId="16" xfId="3" applyNumberFormat="1" applyFont="1" applyFill="1" applyBorder="1" applyAlignment="1">
      <alignment horizontal="left" wrapText="1"/>
    </xf>
    <xf numFmtId="0" fontId="5" fillId="0" borderId="6" xfId="3" applyNumberFormat="1" applyFont="1" applyFill="1" applyBorder="1" applyAlignment="1">
      <alignment horizontal="center" vertical="center"/>
    </xf>
    <xf numFmtId="0" fontId="5" fillId="0" borderId="10" xfId="3" applyNumberFormat="1" applyFont="1" applyFill="1" applyBorder="1" applyAlignment="1">
      <alignment horizontal="distributed"/>
    </xf>
    <xf numFmtId="0" fontId="5" fillId="0" borderId="6" xfId="3" applyNumberFormat="1" applyFont="1" applyFill="1" applyBorder="1" applyAlignment="1">
      <alignment horizontal="distributed"/>
    </xf>
    <xf numFmtId="0" fontId="5" fillId="0" borderId="19" xfId="3" applyNumberFormat="1" applyFont="1" applyFill="1" applyBorder="1" applyAlignment="1">
      <alignment horizontal="distributed"/>
    </xf>
    <xf numFmtId="0" fontId="5" fillId="0" borderId="0" xfId="3" applyNumberFormat="1" applyFont="1" applyFill="1" applyBorder="1" applyAlignment="1">
      <alignment horizontal="distributed"/>
    </xf>
    <xf numFmtId="0" fontId="17" fillId="0" borderId="0" xfId="3" applyNumberFormat="1" applyFont="1" applyFill="1" applyBorder="1" applyAlignment="1">
      <alignment vertical="center"/>
    </xf>
    <xf numFmtId="0" fontId="17" fillId="0" borderId="20" xfId="3" applyNumberFormat="1" applyFont="1" applyFill="1" applyBorder="1" applyAlignment="1">
      <alignment vertical="center"/>
    </xf>
    <xf numFmtId="0" fontId="18" fillId="0" borderId="19" xfId="2" applyNumberFormat="1" applyFont="1" applyFill="1" applyBorder="1" applyAlignment="1">
      <alignment horizontal="distributed"/>
    </xf>
    <xf numFmtId="0" fontId="18" fillId="0" borderId="0" xfId="2" applyNumberFormat="1" applyFont="1" applyFill="1" applyBorder="1" applyAlignment="1">
      <alignment horizontal="distributed"/>
    </xf>
    <xf numFmtId="0" fontId="23" fillId="0" borderId="0" xfId="4" applyFont="1" applyFill="1" applyBorder="1" applyAlignment="1"/>
    <xf numFmtId="0" fontId="18" fillId="0" borderId="19" xfId="4" applyFont="1" applyFill="1" applyBorder="1" applyAlignment="1">
      <alignment horizontal="distributed" vertical="center"/>
    </xf>
    <xf numFmtId="0" fontId="19" fillId="0" borderId="0" xfId="4" applyFont="1" applyFill="1" applyBorder="1" applyAlignment="1">
      <alignment horizontal="right" vertical="center" indent="3"/>
    </xf>
    <xf numFmtId="0" fontId="18" fillId="0" borderId="0" xfId="4" applyFont="1" applyFill="1" applyBorder="1" applyAlignment="1">
      <alignment horizontal="distributed" vertical="center"/>
    </xf>
    <xf numFmtId="0" fontId="19" fillId="0" borderId="20" xfId="4" applyFont="1" applyFill="1" applyBorder="1" applyAlignment="1">
      <alignment horizontal="right" vertical="center" indent="3"/>
    </xf>
    <xf numFmtId="0" fontId="19" fillId="0" borderId="19" xfId="4" applyFont="1" applyFill="1" applyBorder="1" applyAlignment="1">
      <alignment horizontal="right" vertical="center" indent="3"/>
    </xf>
    <xf numFmtId="0" fontId="17" fillId="0" borderId="0" xfId="4" applyFont="1" applyFill="1" applyBorder="1" applyAlignment="1">
      <alignment horizontal="right" vertical="center" indent="3"/>
    </xf>
    <xf numFmtId="0" fontId="17" fillId="0" borderId="0" xfId="4" applyFont="1" applyFill="1" applyBorder="1" applyAlignment="1">
      <alignment horizontal="distributed" vertical="center"/>
    </xf>
    <xf numFmtId="0" fontId="19" fillId="0" borderId="0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right" vertical="center" indent="3"/>
    </xf>
    <xf numFmtId="0" fontId="17" fillId="0" borderId="0" xfId="4" applyFont="1" applyFill="1" applyBorder="1" applyAlignment="1">
      <alignment horizontal="right" vertical="center" indent="2"/>
    </xf>
    <xf numFmtId="0" fontId="18" fillId="0" borderId="19" xfId="2" applyNumberFormat="1" applyFont="1" applyFill="1" applyBorder="1"/>
    <xf numFmtId="0" fontId="18" fillId="0" borderId="19" xfId="2" applyNumberFormat="1" applyFont="1" applyFill="1" applyBorder="1" applyAlignment="1">
      <alignment horizontal="right" vertical="center" indent="2"/>
    </xf>
    <xf numFmtId="0" fontId="28" fillId="0" borderId="0" xfId="2" applyNumberFormat="1" applyFont="1" applyFill="1" applyBorder="1" applyAlignment="1"/>
    <xf numFmtId="0" fontId="18" fillId="0" borderId="0" xfId="2" applyNumberFormat="1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left" vertical="center"/>
    </xf>
    <xf numFmtId="0" fontId="18" fillId="0" borderId="0" xfId="2" applyNumberFormat="1" applyFont="1" applyFill="1" applyBorder="1" applyAlignment="1">
      <alignment horizontal="right" vertical="center" indent="2"/>
    </xf>
    <xf numFmtId="0" fontId="18" fillId="0" borderId="0" xfId="4" applyFont="1" applyFill="1" applyBorder="1" applyAlignment="1">
      <alignment horizontal="right" vertical="center" indent="2"/>
    </xf>
    <xf numFmtId="176" fontId="27" fillId="0" borderId="19" xfId="2" applyNumberFormat="1" applyFont="1" applyFill="1" applyBorder="1" applyAlignment="1">
      <alignment vertical="center" shrinkToFit="1"/>
    </xf>
    <xf numFmtId="176" fontId="27" fillId="0" borderId="19" xfId="2" applyNumberFormat="1" applyFont="1" applyFill="1" applyBorder="1" applyAlignment="1">
      <alignment horizontal="right" vertical="center"/>
    </xf>
    <xf numFmtId="176" fontId="27" fillId="0" borderId="15" xfId="2" applyNumberFormat="1" applyFont="1" applyFill="1" applyBorder="1" applyAlignment="1">
      <alignment horizontal="center" vertical="distributed"/>
    </xf>
    <xf numFmtId="176" fontId="27" fillId="0" borderId="19" xfId="2" applyNumberFormat="1" applyFont="1" applyFill="1" applyBorder="1" applyAlignment="1">
      <alignment horizontal="center" vertical="distributed" textRotation="255"/>
    </xf>
    <xf numFmtId="176" fontId="27" fillId="0" borderId="13" xfId="2" applyNumberFormat="1" applyFont="1" applyFill="1" applyBorder="1" applyAlignment="1">
      <alignment horizontal="center" vertical="distributed" textRotation="255"/>
    </xf>
    <xf numFmtId="176" fontId="27" fillId="0" borderId="13" xfId="2" applyNumberFormat="1" applyFont="1" applyFill="1" applyBorder="1" applyAlignment="1">
      <alignment horizontal="center" vertical="distributed" textRotation="255" wrapText="1"/>
    </xf>
    <xf numFmtId="0" fontId="5" fillId="0" borderId="19" xfId="2" applyNumberFormat="1" applyFont="1" applyFill="1" applyBorder="1"/>
    <xf numFmtId="176" fontId="27" fillId="0" borderId="11" xfId="2" applyNumberFormat="1" applyFont="1" applyFill="1" applyBorder="1" applyAlignment="1">
      <alignment horizontal="right" vertical="top" textRotation="255"/>
    </xf>
    <xf numFmtId="176" fontId="27" fillId="0" borderId="20" xfId="2" applyNumberFormat="1" applyFont="1" applyFill="1" applyBorder="1" applyAlignment="1">
      <alignment horizontal="right" vertical="center" textRotation="255"/>
    </xf>
    <xf numFmtId="176" fontId="27" fillId="0" borderId="3" xfId="2" applyNumberFormat="1" applyFont="1" applyFill="1" applyBorder="1" applyAlignment="1">
      <alignment horizontal="right" vertical="center" textRotation="255"/>
    </xf>
    <xf numFmtId="176" fontId="27" fillId="0" borderId="3" xfId="2" applyNumberFormat="1" applyFont="1" applyFill="1" applyBorder="1" applyAlignment="1">
      <alignment horizontal="right" vertical="center" textRotation="255" wrapText="1"/>
    </xf>
    <xf numFmtId="176" fontId="27" fillId="0" borderId="2" xfId="2" applyNumberFormat="1" applyFont="1" applyFill="1" applyBorder="1" applyAlignment="1">
      <alignment horizontal="right" vertical="center" textRotation="255"/>
    </xf>
    <xf numFmtId="176" fontId="27" fillId="0" borderId="10" xfId="2" applyNumberFormat="1" applyFont="1" applyFill="1" applyBorder="1" applyAlignment="1">
      <alignment horizontal="right" vertical="center"/>
    </xf>
    <xf numFmtId="176" fontId="27" fillId="0" borderId="14" xfId="2" applyNumberFormat="1" applyFont="1" applyFill="1" applyBorder="1" applyAlignment="1">
      <alignment horizontal="right"/>
    </xf>
    <xf numFmtId="176" fontId="27" fillId="0" borderId="0" xfId="2" applyNumberFormat="1" applyFont="1" applyFill="1" applyBorder="1" applyAlignment="1">
      <alignment horizontal="right"/>
    </xf>
    <xf numFmtId="176" fontId="27" fillId="0" borderId="15" xfId="2" applyNumberFormat="1" applyFont="1" applyFill="1" applyBorder="1" applyAlignment="1">
      <alignment horizontal="right" vertical="center"/>
    </xf>
    <xf numFmtId="176" fontId="27" fillId="0" borderId="4" xfId="2" applyNumberFormat="1" applyFont="1" applyFill="1" applyBorder="1" applyAlignment="1">
      <alignment horizontal="right" vertical="center" shrinkToFit="1"/>
    </xf>
    <xf numFmtId="176" fontId="27" fillId="0" borderId="3" xfId="2" applyNumberFormat="1" applyFont="1" applyFill="1" applyBorder="1" applyAlignment="1">
      <alignment horizontal="right" vertical="center" shrinkToFit="1"/>
    </xf>
    <xf numFmtId="176" fontId="27" fillId="0" borderId="2" xfId="2" applyNumberFormat="1" applyFont="1" applyFill="1" applyBorder="1" applyAlignment="1">
      <alignment horizontal="right" vertical="center" shrinkToFit="1"/>
    </xf>
    <xf numFmtId="0" fontId="18" fillId="0" borderId="0" xfId="2" applyNumberFormat="1" applyFont="1" applyFill="1" applyBorder="1" applyAlignment="1">
      <alignment horizontal="distributed" vertical="center"/>
    </xf>
    <xf numFmtId="176" fontId="27" fillId="0" borderId="11" xfId="2" applyNumberFormat="1" applyFont="1" applyFill="1" applyBorder="1" applyAlignment="1">
      <alignment vertical="center" shrinkToFit="1"/>
    </xf>
    <xf numFmtId="0" fontId="14" fillId="0" borderId="0" xfId="4" applyFont="1" applyAlignment="1">
      <alignment horizontal="center" vertical="center"/>
    </xf>
    <xf numFmtId="0" fontId="0" fillId="0" borderId="0" xfId="3" applyNumberFormat="1" applyFont="1" applyFill="1" applyBorder="1" applyAlignment="1">
      <alignment vertical="center" wrapText="1"/>
    </xf>
    <xf numFmtId="0" fontId="3" fillId="0" borderId="0" xfId="3" applyNumberFormat="1" applyFont="1" applyFill="1" applyBorder="1" applyAlignment="1">
      <alignment vertical="center"/>
    </xf>
    <xf numFmtId="0" fontId="2" fillId="0" borderId="19" xfId="3" applyNumberFormat="1" applyFont="1" applyFill="1" applyBorder="1" applyAlignment="1">
      <alignment vertical="center" wrapText="1"/>
    </xf>
    <xf numFmtId="0" fontId="2" fillId="0" borderId="19" xfId="3" applyNumberFormat="1" applyFont="1" applyFill="1" applyBorder="1" applyAlignment="1">
      <alignment vertical="center"/>
    </xf>
    <xf numFmtId="0" fontId="2" fillId="0" borderId="20" xfId="3" applyNumberFormat="1" applyFont="1" applyFill="1" applyBorder="1" applyAlignment="1">
      <alignment horizontal="center" vertical="center"/>
    </xf>
    <xf numFmtId="0" fontId="8" fillId="0" borderId="19" xfId="3" applyNumberFormat="1" applyFont="1" applyFill="1" applyBorder="1" applyAlignment="1">
      <alignment horizontal="distributed" vertical="center"/>
    </xf>
    <xf numFmtId="0" fontId="12" fillId="0" borderId="19" xfId="4" applyFont="1" applyFill="1" applyBorder="1" applyAlignment="1">
      <alignment horizontal="distributed"/>
    </xf>
    <xf numFmtId="0" fontId="6" fillId="0" borderId="30" xfId="3" applyNumberFormat="1" applyFont="1" applyFill="1" applyBorder="1" applyAlignment="1">
      <alignment horizontal="left" vertical="center" wrapText="1"/>
    </xf>
    <xf numFmtId="0" fontId="6" fillId="0" borderId="31" xfId="3" applyNumberFormat="1" applyFont="1" applyFill="1" applyBorder="1" applyAlignment="1">
      <alignment horizontal="left" vertical="center"/>
    </xf>
    <xf numFmtId="0" fontId="6" fillId="0" borderId="32" xfId="3" applyNumberFormat="1" applyFont="1" applyFill="1" applyBorder="1" applyAlignment="1">
      <alignment horizontal="left" vertical="center"/>
    </xf>
    <xf numFmtId="0" fontId="6" fillId="0" borderId="33" xfId="3" applyNumberFormat="1" applyFont="1" applyFill="1" applyBorder="1" applyAlignment="1">
      <alignment horizontal="left" vertical="center"/>
    </xf>
    <xf numFmtId="0" fontId="6" fillId="0" borderId="34" xfId="3" applyNumberFormat="1" applyFont="1" applyFill="1" applyBorder="1" applyAlignment="1">
      <alignment horizontal="left" vertical="center"/>
    </xf>
    <xf numFmtId="0" fontId="6" fillId="0" borderId="35" xfId="3" applyNumberFormat="1" applyFont="1" applyFill="1" applyBorder="1" applyAlignment="1">
      <alignment horizontal="left" vertical="center"/>
    </xf>
    <xf numFmtId="0" fontId="6" fillId="0" borderId="36" xfId="3" applyNumberFormat="1" applyFont="1" applyFill="1" applyBorder="1" applyAlignment="1">
      <alignment horizontal="left" vertical="center"/>
    </xf>
    <xf numFmtId="0" fontId="6" fillId="0" borderId="37" xfId="3" applyNumberFormat="1" applyFont="1" applyFill="1" applyBorder="1" applyAlignment="1">
      <alignment horizontal="left" vertical="center"/>
    </xf>
    <xf numFmtId="0" fontId="6" fillId="0" borderId="38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distributed"/>
    </xf>
    <xf numFmtId="0" fontId="18" fillId="0" borderId="0" xfId="3" applyNumberFormat="1" applyFont="1" applyFill="1" applyBorder="1" applyAlignment="1">
      <alignment horizontal="distributed" vertical="center"/>
    </xf>
    <xf numFmtId="0" fontId="19" fillId="0" borderId="0" xfId="4" applyFont="1" applyFill="1" applyBorder="1" applyAlignment="1">
      <alignment horizontal="distributed"/>
    </xf>
    <xf numFmtId="0" fontId="18" fillId="0" borderId="0" xfId="3" applyNumberFormat="1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left"/>
    </xf>
    <xf numFmtId="0" fontId="18" fillId="0" borderId="20" xfId="3" applyNumberFormat="1" applyFont="1" applyFill="1" applyBorder="1" applyAlignment="1">
      <alignment horizontal="left" vertical="center"/>
    </xf>
    <xf numFmtId="0" fontId="5" fillId="0" borderId="19" xfId="3" applyNumberFormat="1" applyFont="1" applyFill="1" applyBorder="1" applyAlignment="1">
      <alignment wrapText="1"/>
    </xf>
    <xf numFmtId="0" fontId="5" fillId="0" borderId="19" xfId="3" applyNumberFormat="1" applyFont="1" applyFill="1" applyBorder="1" applyAlignment="1"/>
    <xf numFmtId="0" fontId="8" fillId="0" borderId="0" xfId="3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/>
    </xf>
    <xf numFmtId="0" fontId="3" fillId="0" borderId="20" xfId="3" applyNumberFormat="1" applyFont="1" applyFill="1" applyBorder="1" applyAlignment="1">
      <alignment horizontal="left" vertical="center" wrapText="1"/>
    </xf>
    <xf numFmtId="0" fontId="19" fillId="0" borderId="20" xfId="4" applyFont="1" applyFill="1" applyBorder="1" applyAlignment="1">
      <alignment horizontal="left"/>
    </xf>
    <xf numFmtId="0" fontId="10" fillId="0" borderId="19" xfId="3" applyNumberFormat="1" applyFont="1" applyFill="1" applyBorder="1" applyAlignment="1">
      <alignment horizontal="distributed" vertical="center"/>
    </xf>
    <xf numFmtId="0" fontId="4" fillId="0" borderId="19" xfId="4" applyFont="1" applyFill="1" applyBorder="1" applyAlignment="1">
      <alignment horizontal="distributed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right" vertical="center" indent="2"/>
    </xf>
    <xf numFmtId="0" fontId="18" fillId="0" borderId="20" xfId="2" applyNumberFormat="1" applyFont="1" applyFill="1" applyBorder="1" applyAlignment="1">
      <alignment horizontal="right" vertical="center" indent="2"/>
    </xf>
    <xf numFmtId="0" fontId="18" fillId="0" borderId="19" xfId="2" applyNumberFormat="1" applyFont="1" applyFill="1" applyBorder="1" applyAlignment="1">
      <alignment wrapText="1"/>
    </xf>
    <xf numFmtId="0" fontId="13" fillId="0" borderId="0" xfId="2" applyNumberFormat="1" applyFont="1" applyFill="1" applyBorder="1" applyAlignment="1">
      <alignment vertical="center" shrinkToFit="1"/>
    </xf>
    <xf numFmtId="0" fontId="28" fillId="0" borderId="19" xfId="2" applyNumberFormat="1" applyFont="1" applyFill="1" applyBorder="1" applyAlignment="1">
      <alignment vertical="center" shrinkToFit="1"/>
    </xf>
    <xf numFmtId="0" fontId="18" fillId="0" borderId="19" xfId="2" applyNumberFormat="1" applyFont="1" applyFill="1" applyBorder="1" applyAlignment="1">
      <alignment horizontal="center" vertical="center" shrinkToFit="1"/>
    </xf>
    <xf numFmtId="0" fontId="18" fillId="0" borderId="0" xfId="2" applyNumberFormat="1" applyFont="1" applyFill="1" applyBorder="1" applyAlignment="1">
      <alignment horizontal="center" vertical="center"/>
    </xf>
    <xf numFmtId="0" fontId="28" fillId="0" borderId="30" xfId="2" applyNumberFormat="1" applyFont="1" applyFill="1" applyBorder="1" applyAlignment="1">
      <alignment horizontal="left" vertical="center" wrapText="1"/>
    </xf>
    <xf numFmtId="0" fontId="18" fillId="0" borderId="0" xfId="2" applyNumberFormat="1" applyFont="1" applyFill="1" applyBorder="1" applyAlignment="1">
      <alignment horizontal="distributed" vertical="center"/>
    </xf>
    <xf numFmtId="0" fontId="18" fillId="0" borderId="20" xfId="2" applyNumberFormat="1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distributed" vertical="center" indent="1"/>
    </xf>
    <xf numFmtId="0" fontId="28" fillId="0" borderId="31" xfId="2" applyNumberFormat="1" applyFont="1" applyFill="1" applyBorder="1" applyAlignment="1">
      <alignment horizontal="left" vertical="center"/>
    </xf>
    <xf numFmtId="0" fontId="28" fillId="0" borderId="32" xfId="2" applyNumberFormat="1" applyFont="1" applyFill="1" applyBorder="1" applyAlignment="1">
      <alignment horizontal="left" vertical="center"/>
    </xf>
    <xf numFmtId="0" fontId="28" fillId="0" borderId="33" xfId="2" applyNumberFormat="1" applyFont="1" applyFill="1" applyBorder="1" applyAlignment="1">
      <alignment horizontal="left" vertical="center"/>
    </xf>
    <xf numFmtId="0" fontId="28" fillId="0" borderId="34" xfId="2" applyNumberFormat="1" applyFont="1" applyFill="1" applyBorder="1" applyAlignment="1">
      <alignment horizontal="left" vertical="center"/>
    </xf>
    <xf numFmtId="0" fontId="28" fillId="0" borderId="35" xfId="2" applyNumberFormat="1" applyFont="1" applyFill="1" applyBorder="1" applyAlignment="1">
      <alignment horizontal="left" vertical="center"/>
    </xf>
    <xf numFmtId="0" fontId="28" fillId="0" borderId="36" xfId="2" applyNumberFormat="1" applyFont="1" applyFill="1" applyBorder="1" applyAlignment="1">
      <alignment horizontal="left" vertical="center"/>
    </xf>
    <xf numFmtId="0" fontId="28" fillId="0" borderId="37" xfId="2" applyNumberFormat="1" applyFont="1" applyFill="1" applyBorder="1" applyAlignment="1">
      <alignment horizontal="left" vertical="center"/>
    </xf>
    <xf numFmtId="0" fontId="28" fillId="0" borderId="38" xfId="2" applyNumberFormat="1" applyFont="1" applyFill="1" applyBorder="1" applyAlignment="1">
      <alignment horizontal="left" vertical="center"/>
    </xf>
    <xf numFmtId="0" fontId="18" fillId="0" borderId="20" xfId="2" applyNumberFormat="1" applyFont="1" applyFill="1" applyBorder="1" applyAlignment="1">
      <alignment horizontal="distributed" vertical="center"/>
    </xf>
    <xf numFmtId="0" fontId="18" fillId="0" borderId="20" xfId="2" applyNumberFormat="1" applyFont="1" applyFill="1" applyBorder="1" applyAlignment="1">
      <alignment horizontal="center" vertical="center"/>
    </xf>
    <xf numFmtId="0" fontId="30" fillId="0" borderId="20" xfId="2" applyNumberFormat="1" applyFont="1" applyFill="1" applyBorder="1" applyAlignment="1">
      <alignment vertical="center" shrinkToFit="1"/>
    </xf>
    <xf numFmtId="0" fontId="31" fillId="0" borderId="19" xfId="2" applyNumberFormat="1" applyFont="1" applyFill="1" applyBorder="1" applyAlignment="1">
      <alignment vertical="center" shrinkToFit="1"/>
    </xf>
    <xf numFmtId="0" fontId="18" fillId="0" borderId="19" xfId="2" applyNumberFormat="1" applyFont="1" applyFill="1" applyBorder="1" applyAlignment="1">
      <alignment horizontal="center" vertical="center"/>
    </xf>
    <xf numFmtId="176" fontId="18" fillId="0" borderId="0" xfId="2" applyNumberFormat="1" applyFont="1" applyFill="1" applyBorder="1" applyAlignment="1" applyProtection="1">
      <alignment horizontal="right" vertical="center"/>
      <protection locked="0"/>
    </xf>
    <xf numFmtId="0" fontId="19" fillId="0" borderId="0" xfId="4" applyFont="1" applyFill="1" applyBorder="1" applyAlignment="1"/>
    <xf numFmtId="176" fontId="5" fillId="0" borderId="9" xfId="2" applyNumberFormat="1" applyFont="1" applyFill="1" applyBorder="1" applyAlignment="1" applyProtection="1">
      <alignment horizontal="right" vertical="center"/>
      <protection locked="0"/>
    </xf>
    <xf numFmtId="176" fontId="5" fillId="0" borderId="42" xfId="2" applyNumberFormat="1" applyFont="1" applyFill="1" applyBorder="1" applyAlignment="1" applyProtection="1">
      <alignment horizontal="right" vertical="center"/>
      <protection locked="0"/>
    </xf>
    <xf numFmtId="176" fontId="5" fillId="0" borderId="41" xfId="2" applyNumberFormat="1" applyFont="1" applyFill="1" applyBorder="1" applyAlignment="1" applyProtection="1">
      <alignment horizontal="right" vertical="center"/>
      <protection locked="0"/>
    </xf>
    <xf numFmtId="176" fontId="5" fillId="0" borderId="10" xfId="2" applyNumberFormat="1" applyFont="1" applyFill="1" applyBorder="1" applyAlignment="1" applyProtection="1">
      <alignment horizontal="right" vertical="center"/>
      <protection locked="0"/>
    </xf>
    <xf numFmtId="176" fontId="5" fillId="0" borderId="5" xfId="2" applyNumberFormat="1" applyFont="1" applyFill="1" applyBorder="1" applyAlignment="1" applyProtection="1">
      <alignment horizontal="right" vertical="center"/>
      <protection locked="0"/>
    </xf>
    <xf numFmtId="176" fontId="5" fillId="0" borderId="40" xfId="2" applyNumberFormat="1" applyFont="1" applyFill="1" applyBorder="1" applyAlignment="1" applyProtection="1">
      <alignment horizontal="right" vertical="center"/>
      <protection locked="0"/>
    </xf>
    <xf numFmtId="176" fontId="5" fillId="0" borderId="39" xfId="2" applyNumberFormat="1" applyFont="1" applyFill="1" applyBorder="1" applyAlignment="1" applyProtection="1">
      <alignment horizontal="right" vertical="center"/>
      <protection locked="0"/>
    </xf>
    <xf numFmtId="176" fontId="5" fillId="0" borderId="6" xfId="2" applyNumberFormat="1" applyFont="1" applyFill="1" applyBorder="1" applyAlignment="1" applyProtection="1">
      <alignment horizontal="right" vertical="center"/>
      <protection locked="0"/>
    </xf>
    <xf numFmtId="0" fontId="18" fillId="0" borderId="43" xfId="4" applyFont="1" applyFill="1" applyBorder="1" applyAlignment="1">
      <alignment horizontal="right" vertical="center"/>
    </xf>
    <xf numFmtId="0" fontId="18" fillId="0" borderId="44" xfId="4" applyFont="1" applyFill="1" applyBorder="1" applyAlignment="1">
      <alignment horizontal="right" vertical="center"/>
    </xf>
    <xf numFmtId="0" fontId="18" fillId="0" borderId="0" xfId="4" applyFont="1" applyFill="1" applyBorder="1" applyAlignment="1">
      <alignment horizontal="right" vertical="center"/>
    </xf>
    <xf numFmtId="0" fontId="23" fillId="0" borderId="0" xfId="4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0" fontId="19" fillId="0" borderId="16" xfId="4" applyFont="1" applyFill="1" applyBorder="1" applyAlignment="1">
      <alignment horizontal="right" vertical="center"/>
    </xf>
    <xf numFmtId="0" fontId="21" fillId="0" borderId="0" xfId="2" applyNumberFormat="1" applyFont="1" applyFill="1" applyBorder="1" applyAlignment="1">
      <alignment vertical="center"/>
    </xf>
    <xf numFmtId="0" fontId="18" fillId="0" borderId="9" xfId="4" applyFont="1" applyFill="1" applyBorder="1" applyAlignment="1">
      <alignment horizontal="center" vertical="center"/>
    </xf>
    <xf numFmtId="0" fontId="18" fillId="0" borderId="42" xfId="4" applyFont="1" applyFill="1" applyBorder="1" applyAlignment="1">
      <alignment horizontal="center" vertical="center"/>
    </xf>
    <xf numFmtId="0" fontId="18" fillId="0" borderId="41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5" fillId="0" borderId="17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/>
    </xf>
    <xf numFmtId="0" fontId="15" fillId="0" borderId="55" xfId="4" applyFont="1" applyFill="1" applyBorder="1" applyAlignment="1">
      <alignment horizontal="center" vertical="center"/>
    </xf>
    <xf numFmtId="0" fontId="15" fillId="0" borderId="61" xfId="4" applyFont="1" applyFill="1" applyBorder="1" applyAlignment="1">
      <alignment horizontal="center" vertical="center"/>
    </xf>
    <xf numFmtId="0" fontId="15" fillId="0" borderId="54" xfId="4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horizontal="center" vertical="center"/>
    </xf>
    <xf numFmtId="0" fontId="15" fillId="0" borderId="18" xfId="4" applyFont="1" applyFill="1" applyBorder="1" applyAlignment="1">
      <alignment horizontal="center" vertical="center"/>
    </xf>
    <xf numFmtId="0" fontId="18" fillId="0" borderId="28" xfId="4" applyFont="1" applyFill="1" applyBorder="1" applyAlignment="1">
      <alignment horizontal="center" vertical="center"/>
    </xf>
    <xf numFmtId="0" fontId="18" fillId="0" borderId="26" xfId="4" applyFont="1" applyFill="1" applyBorder="1" applyAlignment="1">
      <alignment horizontal="center" vertical="center"/>
    </xf>
    <xf numFmtId="0" fontId="18" fillId="0" borderId="25" xfId="4" applyFont="1" applyFill="1" applyBorder="1" applyAlignment="1">
      <alignment horizontal="center" vertical="center"/>
    </xf>
    <xf numFmtId="0" fontId="15" fillId="0" borderId="5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15" fillId="0" borderId="62" xfId="4" applyFont="1" applyFill="1" applyBorder="1" applyAlignment="1">
      <alignment horizontal="center" vertical="center"/>
    </xf>
    <xf numFmtId="0" fontId="15" fillId="0" borderId="64" xfId="4" applyFont="1" applyFill="1" applyBorder="1" applyAlignment="1">
      <alignment horizontal="center" vertical="center"/>
    </xf>
    <xf numFmtId="0" fontId="15" fillId="0" borderId="63" xfId="4" applyFont="1" applyFill="1" applyBorder="1" applyAlignment="1">
      <alignment horizontal="center" vertical="center"/>
    </xf>
    <xf numFmtId="0" fontId="18" fillId="0" borderId="17" xfId="4" applyFont="1" applyFill="1" applyBorder="1" applyAlignment="1">
      <alignment horizontal="right" vertical="center"/>
    </xf>
    <xf numFmtId="0" fontId="5" fillId="0" borderId="49" xfId="5" applyFont="1" applyFill="1" applyBorder="1" applyAlignment="1">
      <alignment horizontal="center" vertical="center" wrapText="1"/>
    </xf>
    <xf numFmtId="0" fontId="9" fillId="0" borderId="49" xfId="5" applyFont="1" applyFill="1" applyBorder="1" applyAlignment="1">
      <alignment horizontal="center" vertical="center"/>
    </xf>
    <xf numFmtId="0" fontId="5" fillId="0" borderId="42" xfId="5" applyFont="1" applyFill="1" applyBorder="1" applyAlignment="1">
      <alignment horizontal="center" vertical="center" wrapText="1"/>
    </xf>
    <xf numFmtId="0" fontId="9" fillId="0" borderId="48" xfId="5" applyFont="1" applyFill="1" applyBorder="1" applyAlignment="1">
      <alignment horizontal="center" vertical="center"/>
    </xf>
    <xf numFmtId="0" fontId="5" fillId="0" borderId="58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60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9" fillId="0" borderId="26" xfId="4" applyFont="1" applyFill="1" applyBorder="1" applyAlignment="1"/>
    <xf numFmtId="0" fontId="9" fillId="0" borderId="25" xfId="4" applyFont="1" applyFill="1" applyBorder="1" applyAlignment="1"/>
    <xf numFmtId="0" fontId="5" fillId="0" borderId="28" xfId="5" applyFont="1" applyFill="1" applyBorder="1" applyAlignment="1">
      <alignment horizontal="center" vertical="center" wrapText="1"/>
    </xf>
    <xf numFmtId="0" fontId="5" fillId="0" borderId="56" xfId="5" applyFont="1" applyFill="1" applyBorder="1" applyAlignment="1">
      <alignment horizontal="center" vertical="center" wrapText="1"/>
    </xf>
    <xf numFmtId="0" fontId="5" fillId="0" borderId="57" xfId="5" applyFont="1" applyFill="1" applyBorder="1" applyAlignment="1">
      <alignment horizontal="center" vertical="center" wrapText="1"/>
    </xf>
    <xf numFmtId="0" fontId="5" fillId="0" borderId="57" xfId="5" applyFont="1" applyFill="1" applyBorder="1" applyAlignment="1">
      <alignment horizontal="center" vertical="center"/>
    </xf>
    <xf numFmtId="0" fontId="5" fillId="0" borderId="56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176" fontId="27" fillId="0" borderId="16" xfId="2" applyNumberFormat="1" applyFont="1" applyFill="1" applyBorder="1" applyAlignment="1">
      <alignment horizontal="right"/>
    </xf>
    <xf numFmtId="176" fontId="27" fillId="0" borderId="10" xfId="2" applyNumberFormat="1" applyFont="1" applyFill="1" applyBorder="1" applyAlignment="1">
      <alignment horizontal="right" vertical="center" textRotation="255"/>
    </xf>
    <xf numFmtId="176" fontId="27" fillId="0" borderId="10" xfId="2" applyNumberFormat="1" applyFont="1" applyFill="1" applyBorder="1" applyAlignment="1">
      <alignment horizontal="center" vertical="distributed" textRotation="255"/>
    </xf>
    <xf numFmtId="176" fontId="27" fillId="0" borderId="12" xfId="2" applyNumberFormat="1" applyFont="1" applyFill="1" applyBorder="1" applyAlignment="1">
      <alignment horizontal="center" vertical="distributed" textRotation="255"/>
    </xf>
    <xf numFmtId="0" fontId="28" fillId="0" borderId="30" xfId="4" applyFont="1" applyFill="1" applyBorder="1" applyAlignment="1">
      <alignment horizontal="left" vertical="center" wrapText="1"/>
    </xf>
    <xf numFmtId="0" fontId="28" fillId="0" borderId="31" xfId="4" applyFont="1" applyFill="1" applyBorder="1" applyAlignment="1">
      <alignment horizontal="left" vertical="center"/>
    </xf>
    <xf numFmtId="0" fontId="28" fillId="0" borderId="32" xfId="4" applyFont="1" applyFill="1" applyBorder="1" applyAlignment="1">
      <alignment horizontal="left" vertical="center"/>
    </xf>
    <xf numFmtId="0" fontId="28" fillId="0" borderId="36" xfId="4" applyFont="1" applyFill="1" applyBorder="1" applyAlignment="1">
      <alignment horizontal="left" vertical="center"/>
    </xf>
    <xf numFmtId="0" fontId="28" fillId="0" borderId="37" xfId="4" applyFont="1" applyFill="1" applyBorder="1" applyAlignment="1">
      <alignment horizontal="left" vertical="center"/>
    </xf>
    <xf numFmtId="0" fontId="28" fillId="0" borderId="38" xfId="4" applyFont="1" applyFill="1" applyBorder="1" applyAlignment="1">
      <alignment horizontal="left" vertical="center"/>
    </xf>
  </cellXfs>
  <cellStyles count="6">
    <cellStyle name="桁区切り 2" xfId="1"/>
    <cellStyle name="桁区切り 2 2" xfId="2"/>
    <cellStyle name="桁区切り 3" xfId="3"/>
    <cellStyle name="標準" xfId="0" builtinId="0"/>
    <cellStyle name="標準 2" xfId="4"/>
    <cellStyle name="標準_20第6部p64（統計年報_H16年度）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20"/>
  <sheetViews>
    <sheetView view="pageBreakPreview" zoomScaleNormal="100" zoomScaleSheetLayoutView="100" workbookViewId="0">
      <selection activeCell="N4" sqref="N4"/>
    </sheetView>
  </sheetViews>
  <sheetFormatPr defaultColWidth="9" defaultRowHeight="12" x14ac:dyDescent="0.15"/>
  <cols>
    <col min="1" max="1" width="2.375" style="57" customWidth="1"/>
    <col min="2" max="2" width="13.75" style="57" customWidth="1"/>
    <col min="3" max="4" width="3" style="57" customWidth="1"/>
    <col min="5" max="5" width="12.875" style="57" customWidth="1"/>
    <col min="6" max="7" width="3.25" style="57" customWidth="1"/>
    <col min="8" max="8" width="12.75" style="57" customWidth="1"/>
    <col min="9" max="10" width="3.125" style="57" customWidth="1"/>
    <col min="11" max="11" width="12.75" style="57" customWidth="1"/>
    <col min="12" max="12" width="3" style="57" customWidth="1"/>
    <col min="13" max="19" width="9" style="57"/>
    <col min="20" max="20" width="9" style="58"/>
    <col min="21" max="16384" width="9" style="57"/>
  </cols>
  <sheetData>
    <row r="1" spans="1:20" ht="41.25" customHeight="1" x14ac:dyDescent="0.15">
      <c r="A1" s="310" t="s">
        <v>266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S1" s="58"/>
      <c r="T1" s="57"/>
    </row>
    <row r="2" spans="1:20" s="59" customFormat="1" ht="28.5" customHeight="1" thickBot="1" x14ac:dyDescent="0.2">
      <c r="B2" s="59" t="s">
        <v>45</v>
      </c>
      <c r="K2" s="71"/>
      <c r="S2" s="60"/>
    </row>
    <row r="3" spans="1:20" s="59" customFormat="1" ht="36" customHeight="1" thickBot="1" x14ac:dyDescent="0.2">
      <c r="A3" s="247"/>
      <c r="B3" s="68" t="s">
        <v>44</v>
      </c>
      <c r="C3" s="254"/>
      <c r="D3" s="251"/>
      <c r="E3" s="72" t="s">
        <v>43</v>
      </c>
      <c r="F3" s="69"/>
      <c r="G3" s="257"/>
      <c r="H3" s="68" t="s">
        <v>42</v>
      </c>
      <c r="I3" s="70"/>
      <c r="J3" s="69"/>
      <c r="K3" s="68" t="s">
        <v>41</v>
      </c>
      <c r="L3" s="67"/>
      <c r="S3" s="60"/>
    </row>
    <row r="4" spans="1:20" s="59" customFormat="1" ht="36" customHeight="1" thickBot="1" x14ac:dyDescent="0.2">
      <c r="A4" s="248"/>
      <c r="B4" s="66" t="s">
        <v>40</v>
      </c>
      <c r="C4" s="255"/>
      <c r="D4" s="253"/>
      <c r="E4" s="118">
        <f>SUM(E5:E20)</f>
        <v>39003</v>
      </c>
      <c r="F4" s="119" t="s">
        <v>57</v>
      </c>
      <c r="G4" s="258"/>
      <c r="H4" s="120">
        <f>SUM(H5:H20)</f>
        <v>42316</v>
      </c>
      <c r="I4" s="121" t="s">
        <v>57</v>
      </c>
      <c r="J4" s="119"/>
      <c r="K4" s="122">
        <f t="shared" ref="K4:K20" si="0">+ROUND(E4/H4,2)</f>
        <v>0.92</v>
      </c>
      <c r="L4" s="65"/>
      <c r="S4" s="60"/>
    </row>
    <row r="5" spans="1:20" s="59" customFormat="1" ht="36" customHeight="1" x14ac:dyDescent="0.15">
      <c r="A5" s="249"/>
      <c r="B5" s="64" t="s">
        <v>15</v>
      </c>
      <c r="C5" s="256"/>
      <c r="D5" s="252"/>
      <c r="E5" s="123">
        <v>4015</v>
      </c>
      <c r="F5" s="124"/>
      <c r="G5" s="259"/>
      <c r="H5" s="123">
        <v>5754</v>
      </c>
      <c r="I5" s="125"/>
      <c r="J5" s="124"/>
      <c r="K5" s="126">
        <f t="shared" si="0"/>
        <v>0.7</v>
      </c>
      <c r="L5" s="63"/>
      <c r="S5" s="60"/>
    </row>
    <row r="6" spans="1:20" s="59" customFormat="1" ht="36" customHeight="1" x14ac:dyDescent="0.15">
      <c r="A6" s="249"/>
      <c r="B6" s="64" t="s">
        <v>14</v>
      </c>
      <c r="C6" s="256"/>
      <c r="D6" s="252"/>
      <c r="E6" s="123">
        <v>76</v>
      </c>
      <c r="F6" s="124"/>
      <c r="G6" s="259"/>
      <c r="H6" s="123">
        <v>72</v>
      </c>
      <c r="I6" s="125"/>
      <c r="J6" s="124"/>
      <c r="K6" s="126">
        <f t="shared" si="0"/>
        <v>1.06</v>
      </c>
      <c r="L6" s="63"/>
      <c r="S6" s="60"/>
    </row>
    <row r="7" spans="1:20" s="59" customFormat="1" ht="36" customHeight="1" x14ac:dyDescent="0.15">
      <c r="A7" s="249"/>
      <c r="B7" s="64" t="s">
        <v>13</v>
      </c>
      <c r="C7" s="256"/>
      <c r="D7" s="252"/>
      <c r="E7" s="123">
        <v>1616</v>
      </c>
      <c r="F7" s="124"/>
      <c r="G7" s="259"/>
      <c r="H7" s="123">
        <v>2604</v>
      </c>
      <c r="I7" s="125"/>
      <c r="J7" s="124"/>
      <c r="K7" s="126">
        <f t="shared" si="0"/>
        <v>0.62</v>
      </c>
      <c r="L7" s="63"/>
      <c r="S7" s="60"/>
    </row>
    <row r="8" spans="1:20" s="59" customFormat="1" ht="36" customHeight="1" x14ac:dyDescent="0.15">
      <c r="A8" s="249"/>
      <c r="B8" s="64" t="s">
        <v>12</v>
      </c>
      <c r="C8" s="256"/>
      <c r="D8" s="252"/>
      <c r="E8" s="123">
        <v>6355</v>
      </c>
      <c r="F8" s="124"/>
      <c r="G8" s="259"/>
      <c r="H8" s="123">
        <v>6979</v>
      </c>
      <c r="I8" s="125"/>
      <c r="J8" s="124"/>
      <c r="K8" s="126">
        <f t="shared" si="0"/>
        <v>0.91</v>
      </c>
      <c r="L8" s="63"/>
      <c r="S8" s="60"/>
    </row>
    <row r="9" spans="1:20" s="59" customFormat="1" ht="36" customHeight="1" x14ac:dyDescent="0.15">
      <c r="A9" s="249"/>
      <c r="B9" s="64" t="s">
        <v>11</v>
      </c>
      <c r="C9" s="256"/>
      <c r="D9" s="252"/>
      <c r="E9" s="123">
        <v>10122</v>
      </c>
      <c r="F9" s="124"/>
      <c r="G9" s="259"/>
      <c r="H9" s="123">
        <v>10672</v>
      </c>
      <c r="I9" s="125"/>
      <c r="J9" s="124"/>
      <c r="K9" s="126">
        <f t="shared" si="0"/>
        <v>0.95</v>
      </c>
      <c r="L9" s="63"/>
      <c r="S9" s="60"/>
    </row>
    <row r="10" spans="1:20" s="59" customFormat="1" ht="36" customHeight="1" x14ac:dyDescent="0.15">
      <c r="A10" s="249"/>
      <c r="B10" s="64" t="s">
        <v>10</v>
      </c>
      <c r="C10" s="256"/>
      <c r="D10" s="252"/>
      <c r="E10" s="123">
        <v>5079</v>
      </c>
      <c r="F10" s="124"/>
      <c r="G10" s="259"/>
      <c r="H10" s="123">
        <v>4854</v>
      </c>
      <c r="I10" s="125"/>
      <c r="J10" s="124"/>
      <c r="K10" s="126">
        <f t="shared" si="0"/>
        <v>1.05</v>
      </c>
      <c r="L10" s="63"/>
      <c r="S10" s="60"/>
    </row>
    <row r="11" spans="1:20" s="59" customFormat="1" ht="36" customHeight="1" x14ac:dyDescent="0.15">
      <c r="A11" s="249"/>
      <c r="B11" s="64" t="s">
        <v>9</v>
      </c>
      <c r="C11" s="256"/>
      <c r="D11" s="252"/>
      <c r="E11" s="123">
        <v>1040</v>
      </c>
      <c r="F11" s="124"/>
      <c r="G11" s="259"/>
      <c r="H11" s="123">
        <v>995</v>
      </c>
      <c r="I11" s="125"/>
      <c r="J11" s="124"/>
      <c r="K11" s="126">
        <f t="shared" si="0"/>
        <v>1.05</v>
      </c>
      <c r="L11" s="63"/>
      <c r="S11" s="60"/>
    </row>
    <row r="12" spans="1:20" s="59" customFormat="1" ht="36" customHeight="1" x14ac:dyDescent="0.15">
      <c r="A12" s="249"/>
      <c r="B12" s="64" t="s">
        <v>8</v>
      </c>
      <c r="C12" s="256"/>
      <c r="D12" s="252"/>
      <c r="E12" s="123">
        <v>350</v>
      </c>
      <c r="F12" s="124"/>
      <c r="G12" s="259"/>
      <c r="H12" s="123">
        <v>428</v>
      </c>
      <c r="I12" s="125"/>
      <c r="J12" s="124"/>
      <c r="K12" s="126">
        <f t="shared" si="0"/>
        <v>0.82</v>
      </c>
      <c r="L12" s="63"/>
      <c r="S12" s="60"/>
    </row>
    <row r="13" spans="1:20" s="59" customFormat="1" ht="36" customHeight="1" x14ac:dyDescent="0.15">
      <c r="A13" s="249"/>
      <c r="B13" s="64" t="s">
        <v>7</v>
      </c>
      <c r="C13" s="256"/>
      <c r="D13" s="252"/>
      <c r="E13" s="123">
        <v>5108</v>
      </c>
      <c r="F13" s="124"/>
      <c r="G13" s="259"/>
      <c r="H13" s="123">
        <v>4804</v>
      </c>
      <c r="I13" s="125"/>
      <c r="J13" s="124"/>
      <c r="K13" s="126">
        <f t="shared" si="0"/>
        <v>1.06</v>
      </c>
      <c r="L13" s="63"/>
      <c r="S13" s="60"/>
    </row>
    <row r="14" spans="1:20" s="59" customFormat="1" ht="36" customHeight="1" x14ac:dyDescent="0.15">
      <c r="A14" s="249"/>
      <c r="B14" s="64" t="s">
        <v>6</v>
      </c>
      <c r="C14" s="256"/>
      <c r="D14" s="252"/>
      <c r="E14" s="123">
        <v>575</v>
      </c>
      <c r="F14" s="124"/>
      <c r="G14" s="259"/>
      <c r="H14" s="123">
        <v>797</v>
      </c>
      <c r="I14" s="125"/>
      <c r="J14" s="124"/>
      <c r="K14" s="126">
        <f t="shared" si="0"/>
        <v>0.72</v>
      </c>
      <c r="L14" s="63"/>
      <c r="S14" s="60"/>
    </row>
    <row r="15" spans="1:20" s="59" customFormat="1" ht="36" customHeight="1" x14ac:dyDescent="0.15">
      <c r="A15" s="249"/>
      <c r="B15" s="64" t="s">
        <v>39</v>
      </c>
      <c r="C15" s="256"/>
      <c r="D15" s="252"/>
      <c r="E15" s="123">
        <v>662</v>
      </c>
      <c r="F15" s="124"/>
      <c r="G15" s="259"/>
      <c r="H15" s="123">
        <v>936</v>
      </c>
      <c r="I15" s="125"/>
      <c r="J15" s="124"/>
      <c r="K15" s="126">
        <f t="shared" si="0"/>
        <v>0.71</v>
      </c>
      <c r="L15" s="63"/>
      <c r="S15" s="60"/>
    </row>
    <row r="16" spans="1:20" s="59" customFormat="1" ht="36" customHeight="1" x14ac:dyDescent="0.15">
      <c r="A16" s="249"/>
      <c r="B16" s="64" t="s">
        <v>4</v>
      </c>
      <c r="C16" s="256"/>
      <c r="D16" s="252"/>
      <c r="E16" s="123">
        <v>24</v>
      </c>
      <c r="F16" s="124"/>
      <c r="G16" s="259"/>
      <c r="H16" s="123">
        <v>45</v>
      </c>
      <c r="I16" s="125"/>
      <c r="J16" s="124"/>
      <c r="K16" s="126">
        <f t="shared" si="0"/>
        <v>0.53</v>
      </c>
      <c r="L16" s="63"/>
      <c r="S16" s="60"/>
    </row>
    <row r="17" spans="1:19" s="59" customFormat="1" ht="36" customHeight="1" x14ac:dyDescent="0.15">
      <c r="A17" s="249"/>
      <c r="B17" s="64" t="s">
        <v>3</v>
      </c>
      <c r="C17" s="256"/>
      <c r="D17" s="252"/>
      <c r="E17" s="123">
        <v>904</v>
      </c>
      <c r="F17" s="124"/>
      <c r="G17" s="259"/>
      <c r="H17" s="123">
        <v>780</v>
      </c>
      <c r="I17" s="125"/>
      <c r="J17" s="124"/>
      <c r="K17" s="126">
        <f t="shared" si="0"/>
        <v>1.1599999999999999</v>
      </c>
      <c r="L17" s="63"/>
      <c r="S17" s="60"/>
    </row>
    <row r="18" spans="1:19" s="59" customFormat="1" ht="36" customHeight="1" x14ac:dyDescent="0.15">
      <c r="A18" s="249"/>
      <c r="B18" s="64" t="s">
        <v>2</v>
      </c>
      <c r="C18" s="256"/>
      <c r="D18" s="252"/>
      <c r="E18" s="123">
        <v>256</v>
      </c>
      <c r="F18" s="124"/>
      <c r="G18" s="259"/>
      <c r="H18" s="123">
        <v>201</v>
      </c>
      <c r="I18" s="125"/>
      <c r="J18" s="124"/>
      <c r="K18" s="126">
        <f t="shared" si="0"/>
        <v>1.27</v>
      </c>
      <c r="L18" s="63"/>
      <c r="S18" s="60"/>
    </row>
    <row r="19" spans="1:19" s="59" customFormat="1" ht="36" customHeight="1" x14ac:dyDescent="0.15">
      <c r="A19" s="249"/>
      <c r="B19" s="64" t="s">
        <v>1</v>
      </c>
      <c r="C19" s="256"/>
      <c r="D19" s="252"/>
      <c r="E19" s="123">
        <v>612</v>
      </c>
      <c r="F19" s="124"/>
      <c r="G19" s="259"/>
      <c r="H19" s="123">
        <v>481</v>
      </c>
      <c r="I19" s="125"/>
      <c r="J19" s="124"/>
      <c r="K19" s="126">
        <f t="shared" si="0"/>
        <v>1.27</v>
      </c>
      <c r="L19" s="63"/>
      <c r="S19" s="60"/>
    </row>
    <row r="20" spans="1:19" s="59" customFormat="1" ht="36" customHeight="1" thickBot="1" x14ac:dyDescent="0.2">
      <c r="A20" s="250"/>
      <c r="B20" s="62" t="s">
        <v>0</v>
      </c>
      <c r="C20" s="255"/>
      <c r="D20" s="253"/>
      <c r="E20" s="127">
        <v>2209</v>
      </c>
      <c r="F20" s="128"/>
      <c r="G20" s="260"/>
      <c r="H20" s="127">
        <v>1914</v>
      </c>
      <c r="I20" s="129"/>
      <c r="J20" s="128"/>
      <c r="K20" s="174">
        <f t="shared" si="0"/>
        <v>1.1499999999999999</v>
      </c>
      <c r="L20" s="61"/>
      <c r="S20" s="60"/>
    </row>
  </sheetData>
  <mergeCells count="1">
    <mergeCell ref="A1:L1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75"/>
  <sheetViews>
    <sheetView view="pageBreakPreview" topLeftCell="A28" zoomScale="85" zoomScaleNormal="100" zoomScaleSheetLayoutView="85" workbookViewId="0">
      <selection activeCell="C63" sqref="C62:F63"/>
    </sheetView>
  </sheetViews>
  <sheetFormatPr defaultColWidth="9" defaultRowHeight="10.5" x14ac:dyDescent="0.15"/>
  <cols>
    <col min="1" max="1" width="0.75" style="6" customWidth="1"/>
    <col min="2" max="2" width="7.875" style="6" customWidth="1"/>
    <col min="3" max="3" width="0.75" style="6" customWidth="1"/>
    <col min="4" max="4" width="7.875" style="6" customWidth="1"/>
    <col min="5" max="5" width="0.75" style="6" customWidth="1"/>
    <col min="6" max="6" width="9.25" style="6" customWidth="1"/>
    <col min="7" max="7" width="0.875" style="6" customWidth="1"/>
    <col min="8" max="8" width="7.625" style="5" customWidth="1"/>
    <col min="9" max="24" width="5.875" style="5" customWidth="1"/>
    <col min="25" max="16384" width="9" style="5"/>
  </cols>
  <sheetData>
    <row r="1" spans="1:24" s="6" customFormat="1" ht="24" customHeight="1" x14ac:dyDescent="0.15">
      <c r="A1" s="56" t="s">
        <v>38</v>
      </c>
      <c r="B1" s="56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6" customFormat="1" ht="20.25" customHeight="1" thickBot="1" x14ac:dyDescent="0.2">
      <c r="A2" s="31"/>
      <c r="B2" s="311" t="s">
        <v>37</v>
      </c>
      <c r="C2" s="312"/>
      <c r="D2" s="312"/>
      <c r="E2" s="312"/>
      <c r="F2" s="31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6" customFormat="1" ht="12" customHeight="1" x14ac:dyDescent="0.15">
      <c r="A3" s="318" t="s">
        <v>267</v>
      </c>
      <c r="B3" s="319"/>
      <c r="C3" s="319"/>
      <c r="D3" s="319"/>
      <c r="E3" s="319"/>
      <c r="F3" s="319"/>
      <c r="G3" s="320"/>
      <c r="H3" s="55"/>
      <c r="I3" s="38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3"/>
    </row>
    <row r="4" spans="1:24" s="6" customFormat="1" ht="54.6" customHeight="1" x14ac:dyDescent="0.15">
      <c r="A4" s="321"/>
      <c r="B4" s="322"/>
      <c r="C4" s="322"/>
      <c r="D4" s="322"/>
      <c r="E4" s="322"/>
      <c r="F4" s="322"/>
      <c r="G4" s="323"/>
      <c r="H4" s="52" t="s">
        <v>16</v>
      </c>
      <c r="I4" s="51" t="s">
        <v>15</v>
      </c>
      <c r="J4" s="49" t="s">
        <v>14</v>
      </c>
      <c r="K4" s="49" t="s">
        <v>13</v>
      </c>
      <c r="L4" s="49" t="s">
        <v>12</v>
      </c>
      <c r="M4" s="49" t="s">
        <v>11</v>
      </c>
      <c r="N4" s="49" t="s">
        <v>10</v>
      </c>
      <c r="O4" s="49" t="s">
        <v>9</v>
      </c>
      <c r="P4" s="49" t="s">
        <v>8</v>
      </c>
      <c r="Q4" s="49" t="s">
        <v>7</v>
      </c>
      <c r="R4" s="49" t="s">
        <v>6</v>
      </c>
      <c r="S4" s="50" t="s">
        <v>5</v>
      </c>
      <c r="T4" s="49" t="s">
        <v>4</v>
      </c>
      <c r="U4" s="49" t="s">
        <v>3</v>
      </c>
      <c r="V4" s="49" t="s">
        <v>2</v>
      </c>
      <c r="W4" s="49" t="s">
        <v>1</v>
      </c>
      <c r="X4" s="48" t="s">
        <v>0</v>
      </c>
    </row>
    <row r="5" spans="1:24" s="6" customFormat="1" ht="9.6" customHeight="1" thickBot="1" x14ac:dyDescent="0.2">
      <c r="A5" s="324"/>
      <c r="B5" s="325"/>
      <c r="C5" s="325"/>
      <c r="D5" s="325"/>
      <c r="E5" s="325"/>
      <c r="F5" s="325"/>
      <c r="G5" s="326"/>
      <c r="H5" s="47"/>
      <c r="I5" s="46"/>
      <c r="J5" s="44"/>
      <c r="K5" s="44"/>
      <c r="L5" s="44"/>
      <c r="M5" s="44"/>
      <c r="N5" s="44"/>
      <c r="O5" s="44"/>
      <c r="P5" s="44"/>
      <c r="Q5" s="44"/>
      <c r="R5" s="44"/>
      <c r="S5" s="45"/>
      <c r="T5" s="44"/>
      <c r="U5" s="44"/>
      <c r="V5" s="44"/>
      <c r="W5" s="44"/>
      <c r="X5" s="43"/>
    </row>
    <row r="6" spans="1:24" s="6" customFormat="1" ht="18.75" customHeight="1" x14ac:dyDescent="0.15">
      <c r="A6" s="20"/>
      <c r="B6" s="313"/>
      <c r="C6" s="314"/>
      <c r="D6" s="314"/>
      <c r="E6" s="314"/>
      <c r="F6" s="314"/>
      <c r="G6" s="261"/>
      <c r="H6" s="42" t="s">
        <v>19</v>
      </c>
      <c r="I6" s="41" t="s">
        <v>19</v>
      </c>
      <c r="J6" s="40" t="s">
        <v>19</v>
      </c>
      <c r="K6" s="40" t="s">
        <v>19</v>
      </c>
      <c r="L6" s="40" t="s">
        <v>19</v>
      </c>
      <c r="M6" s="40" t="s">
        <v>19</v>
      </c>
      <c r="N6" s="40" t="s">
        <v>19</v>
      </c>
      <c r="O6" s="40" t="s">
        <v>19</v>
      </c>
      <c r="P6" s="40" t="s">
        <v>19</v>
      </c>
      <c r="Q6" s="40" t="s">
        <v>19</v>
      </c>
      <c r="R6" s="40" t="s">
        <v>19</v>
      </c>
      <c r="S6" s="40" t="s">
        <v>19</v>
      </c>
      <c r="T6" s="40" t="s">
        <v>19</v>
      </c>
      <c r="U6" s="40" t="s">
        <v>19</v>
      </c>
      <c r="V6" s="40" t="s">
        <v>19</v>
      </c>
      <c r="W6" s="40" t="s">
        <v>19</v>
      </c>
      <c r="X6" s="39" t="s">
        <v>19</v>
      </c>
    </row>
    <row r="7" spans="1:24" ht="20.45" customHeight="1" thickBot="1" x14ac:dyDescent="0.2">
      <c r="A7" s="15"/>
      <c r="B7" s="315" t="s">
        <v>36</v>
      </c>
      <c r="C7" s="315"/>
      <c r="D7" s="315"/>
      <c r="E7" s="315"/>
      <c r="F7" s="315"/>
      <c r="G7" s="262"/>
      <c r="H7" s="130">
        <f>SUM(H8:H10)+SUM(H26:H31)</f>
        <v>39003</v>
      </c>
      <c r="I7" s="131">
        <f>SUM(I8:I10)+SUM(I26:I31)</f>
        <v>4015</v>
      </c>
      <c r="J7" s="153">
        <f>SUM(J8:J10)+SUM(J26:J31)</f>
        <v>76</v>
      </c>
      <c r="K7" s="154">
        <f>SUM(K8:K10)+SUM(K26:K31)</f>
        <v>1616</v>
      </c>
      <c r="L7" s="153">
        <f>SUM(L8:L10)+SUM(L26:L31)</f>
        <v>6355</v>
      </c>
      <c r="M7" s="154">
        <f>SUM(M8:M10)+SUM(M26:M31)</f>
        <v>10122</v>
      </c>
      <c r="N7" s="153">
        <f>SUM(N8:N10)+SUM(N26:N31)</f>
        <v>5079</v>
      </c>
      <c r="O7" s="154">
        <f>SUM(O8:O10)+SUM(O26:O31)</f>
        <v>1040</v>
      </c>
      <c r="P7" s="153">
        <f>SUM(P8:P10)+SUM(P26:P31)</f>
        <v>350</v>
      </c>
      <c r="Q7" s="154">
        <f>SUM(Q8:Q10)+SUM(Q26:Q31)</f>
        <v>5108</v>
      </c>
      <c r="R7" s="153">
        <f>SUM(R8:R10)+SUM(R26:R31)</f>
        <v>575</v>
      </c>
      <c r="S7" s="153">
        <f>SUM(S8:S10)+SUM(S26:S31)</f>
        <v>662</v>
      </c>
      <c r="T7" s="153">
        <f>SUM(T8:T10)+SUM(T26:T31)</f>
        <v>24</v>
      </c>
      <c r="U7" s="154">
        <f>SUM(U8:U10)+SUM(U26:U31)</f>
        <v>904</v>
      </c>
      <c r="V7" s="153">
        <f>SUM(V8:V10)+SUM(V26:V31)</f>
        <v>256</v>
      </c>
      <c r="W7" s="154">
        <f>SUM(W8:W10)+SUM(W26:W31)</f>
        <v>612</v>
      </c>
      <c r="X7" s="133">
        <f>SUM(X8:X10)+SUM(X26:X31)</f>
        <v>2209</v>
      </c>
    </row>
    <row r="8" spans="1:24" ht="30" customHeight="1" x14ac:dyDescent="0.15">
      <c r="A8" s="14"/>
      <c r="B8" s="316" t="s">
        <v>35</v>
      </c>
      <c r="C8" s="316"/>
      <c r="D8" s="316"/>
      <c r="E8" s="317"/>
      <c r="F8" s="239" t="s">
        <v>30</v>
      </c>
      <c r="G8" s="263"/>
      <c r="H8" s="144">
        <f>SUM(I8:X8)</f>
        <v>4394</v>
      </c>
      <c r="I8" s="7">
        <v>1482</v>
      </c>
      <c r="J8" s="146">
        <v>4</v>
      </c>
      <c r="K8" s="146">
        <v>0</v>
      </c>
      <c r="L8" s="146">
        <v>852</v>
      </c>
      <c r="M8" s="146">
        <v>264</v>
      </c>
      <c r="N8" s="146">
        <v>819</v>
      </c>
      <c r="O8" s="146">
        <v>183</v>
      </c>
      <c r="P8" s="146">
        <v>52</v>
      </c>
      <c r="Q8" s="146">
        <v>48</v>
      </c>
      <c r="R8" s="146">
        <v>0</v>
      </c>
      <c r="S8" s="146">
        <v>23</v>
      </c>
      <c r="T8" s="146">
        <v>0</v>
      </c>
      <c r="U8" s="146">
        <v>149</v>
      </c>
      <c r="V8" s="146">
        <v>84</v>
      </c>
      <c r="W8" s="146">
        <v>306</v>
      </c>
      <c r="X8" s="149">
        <v>128</v>
      </c>
    </row>
    <row r="9" spans="1:24" ht="30" customHeight="1" x14ac:dyDescent="0.15">
      <c r="A9" s="14"/>
      <c r="B9" s="327" t="s">
        <v>35</v>
      </c>
      <c r="C9" s="328"/>
      <c r="D9" s="328"/>
      <c r="E9" s="328"/>
      <c r="F9" s="239" t="s">
        <v>34</v>
      </c>
      <c r="G9" s="263"/>
      <c r="H9" s="144">
        <f>SUM(I9:X9)</f>
        <v>4394</v>
      </c>
      <c r="I9" s="7">
        <v>1482</v>
      </c>
      <c r="J9" s="146">
        <v>4</v>
      </c>
      <c r="K9" s="146">
        <v>0</v>
      </c>
      <c r="L9" s="146">
        <v>852</v>
      </c>
      <c r="M9" s="146">
        <v>264</v>
      </c>
      <c r="N9" s="146">
        <v>819</v>
      </c>
      <c r="O9" s="146">
        <v>183</v>
      </c>
      <c r="P9" s="146">
        <v>52</v>
      </c>
      <c r="Q9" s="146">
        <v>48</v>
      </c>
      <c r="R9" s="146">
        <v>0</v>
      </c>
      <c r="S9" s="146">
        <v>23</v>
      </c>
      <c r="T9" s="146">
        <v>0</v>
      </c>
      <c r="U9" s="146">
        <v>149</v>
      </c>
      <c r="V9" s="146">
        <v>84</v>
      </c>
      <c r="W9" s="146">
        <v>306</v>
      </c>
      <c r="X9" s="149">
        <v>128</v>
      </c>
    </row>
    <row r="10" spans="1:24" ht="30" customHeight="1" x14ac:dyDescent="0.15">
      <c r="A10" s="14"/>
      <c r="B10" s="327" t="s">
        <v>33</v>
      </c>
      <c r="C10" s="327"/>
      <c r="D10" s="327"/>
      <c r="E10" s="328"/>
      <c r="F10" s="239" t="s">
        <v>32</v>
      </c>
      <c r="G10" s="263"/>
      <c r="H10" s="144">
        <f>SUM(H11:H21)</f>
        <v>16427</v>
      </c>
      <c r="I10" s="155">
        <f>SUM(I11:I21)</f>
        <v>709</v>
      </c>
      <c r="J10" s="146">
        <f>SUM(J11:J21)</f>
        <v>3</v>
      </c>
      <c r="K10" s="146">
        <f t="shared" ref="K10:V10" si="0">SUM(K11:K21)</f>
        <v>37</v>
      </c>
      <c r="L10" s="146">
        <f t="shared" si="0"/>
        <v>2557</v>
      </c>
      <c r="M10" s="146">
        <f t="shared" si="0"/>
        <v>3137</v>
      </c>
      <c r="N10" s="146">
        <f t="shared" si="0"/>
        <v>3432</v>
      </c>
      <c r="O10" s="146">
        <f t="shared" si="0"/>
        <v>262</v>
      </c>
      <c r="P10" s="146">
        <f t="shared" si="0"/>
        <v>16</v>
      </c>
      <c r="Q10" s="146">
        <f t="shared" si="0"/>
        <v>4774</v>
      </c>
      <c r="R10" s="146">
        <f t="shared" si="0"/>
        <v>194</v>
      </c>
      <c r="S10" s="146">
        <f t="shared" si="0"/>
        <v>130</v>
      </c>
      <c r="T10" s="146">
        <f t="shared" si="0"/>
        <v>0</v>
      </c>
      <c r="U10" s="146">
        <f t="shared" si="0"/>
        <v>602</v>
      </c>
      <c r="V10" s="146">
        <f t="shared" si="0"/>
        <v>88</v>
      </c>
      <c r="W10" s="146">
        <f>SUM(W11:W21)</f>
        <v>0</v>
      </c>
      <c r="X10" s="147">
        <f>SUM(X11:X21)</f>
        <v>486</v>
      </c>
    </row>
    <row r="11" spans="1:24" ht="30" customHeight="1" x14ac:dyDescent="0.15">
      <c r="A11" s="14"/>
      <c r="B11" s="329" t="s">
        <v>31</v>
      </c>
      <c r="C11" s="329"/>
      <c r="D11" s="329"/>
      <c r="E11" s="330"/>
      <c r="F11" s="10" t="s">
        <v>30</v>
      </c>
      <c r="G11" s="263"/>
      <c r="H11" s="144">
        <f>SUM(I11:X11)</f>
        <v>1098</v>
      </c>
      <c r="I11" s="7">
        <v>50</v>
      </c>
      <c r="J11" s="146">
        <v>0</v>
      </c>
      <c r="K11" s="146">
        <v>1</v>
      </c>
      <c r="L11" s="146">
        <v>92</v>
      </c>
      <c r="M11" s="146">
        <v>314</v>
      </c>
      <c r="N11" s="146">
        <v>131</v>
      </c>
      <c r="O11" s="146">
        <v>29</v>
      </c>
      <c r="P11" s="146">
        <v>0</v>
      </c>
      <c r="Q11" s="146">
        <v>388</v>
      </c>
      <c r="R11" s="146">
        <v>7</v>
      </c>
      <c r="S11" s="146">
        <v>6</v>
      </c>
      <c r="T11" s="146">
        <v>0</v>
      </c>
      <c r="U11" s="146">
        <v>46</v>
      </c>
      <c r="V11" s="146">
        <v>0</v>
      </c>
      <c r="W11" s="146">
        <v>0</v>
      </c>
      <c r="X11" s="147">
        <v>34</v>
      </c>
    </row>
    <row r="12" spans="1:24" ht="30" customHeight="1" x14ac:dyDescent="0.15">
      <c r="A12" s="14"/>
      <c r="B12" s="331" t="s">
        <v>72</v>
      </c>
      <c r="C12" s="331"/>
      <c r="D12" s="331"/>
      <c r="E12" s="332"/>
      <c r="F12" s="10"/>
      <c r="G12" s="263"/>
      <c r="H12" s="144">
        <f>SUM(I12:X12)</f>
        <v>1713</v>
      </c>
      <c r="I12" s="7">
        <v>25</v>
      </c>
      <c r="J12" s="146">
        <v>0</v>
      </c>
      <c r="K12" s="146">
        <v>0</v>
      </c>
      <c r="L12" s="146">
        <v>496</v>
      </c>
      <c r="M12" s="146">
        <v>235</v>
      </c>
      <c r="N12" s="146">
        <v>395</v>
      </c>
      <c r="O12" s="146">
        <v>10</v>
      </c>
      <c r="P12" s="146">
        <v>6</v>
      </c>
      <c r="Q12" s="146">
        <v>449</v>
      </c>
      <c r="R12" s="146">
        <v>8</v>
      </c>
      <c r="S12" s="146">
        <v>7</v>
      </c>
      <c r="T12" s="146">
        <v>0</v>
      </c>
      <c r="U12" s="146">
        <v>81</v>
      </c>
      <c r="V12" s="146">
        <v>0</v>
      </c>
      <c r="W12" s="146">
        <v>0</v>
      </c>
      <c r="X12" s="149">
        <v>1</v>
      </c>
    </row>
    <row r="13" spans="1:24" ht="30" customHeight="1" x14ac:dyDescent="0.15">
      <c r="A13" s="14"/>
      <c r="B13" s="331" t="s">
        <v>73</v>
      </c>
      <c r="C13" s="331"/>
      <c r="D13" s="331"/>
      <c r="E13" s="332"/>
      <c r="F13" s="10"/>
      <c r="G13" s="263"/>
      <c r="H13" s="144">
        <f>SUM(I13:X13)</f>
        <v>3218</v>
      </c>
      <c r="I13" s="7">
        <v>77</v>
      </c>
      <c r="J13" s="146">
        <v>3</v>
      </c>
      <c r="K13" s="146">
        <v>0</v>
      </c>
      <c r="L13" s="146">
        <v>412</v>
      </c>
      <c r="M13" s="146">
        <v>415</v>
      </c>
      <c r="N13" s="146">
        <v>507</v>
      </c>
      <c r="O13" s="146">
        <v>28</v>
      </c>
      <c r="P13" s="146">
        <v>0</v>
      </c>
      <c r="Q13" s="146">
        <v>1632</v>
      </c>
      <c r="R13" s="146">
        <v>11</v>
      </c>
      <c r="S13" s="146">
        <v>17</v>
      </c>
      <c r="T13" s="146">
        <v>0</v>
      </c>
      <c r="U13" s="146">
        <v>19</v>
      </c>
      <c r="V13" s="146">
        <v>28</v>
      </c>
      <c r="W13" s="146">
        <v>0</v>
      </c>
      <c r="X13" s="147">
        <v>69</v>
      </c>
    </row>
    <row r="14" spans="1:24" ht="30" customHeight="1" x14ac:dyDescent="0.15">
      <c r="A14" s="14"/>
      <c r="B14" s="331" t="s">
        <v>74</v>
      </c>
      <c r="C14" s="331"/>
      <c r="D14" s="331"/>
      <c r="E14" s="332"/>
      <c r="F14" s="10"/>
      <c r="G14" s="263"/>
      <c r="H14" s="144">
        <f t="shared" ref="H14:H21" si="1">SUM(I14:X14)</f>
        <v>1255</v>
      </c>
      <c r="I14" s="7">
        <v>47</v>
      </c>
      <c r="J14" s="146">
        <v>0</v>
      </c>
      <c r="K14" s="146">
        <v>0</v>
      </c>
      <c r="L14" s="146">
        <v>178</v>
      </c>
      <c r="M14" s="146">
        <v>153</v>
      </c>
      <c r="N14" s="146">
        <v>439</v>
      </c>
      <c r="O14" s="146">
        <v>8</v>
      </c>
      <c r="P14" s="146">
        <v>0</v>
      </c>
      <c r="Q14" s="146">
        <v>317</v>
      </c>
      <c r="R14" s="146">
        <v>6</v>
      </c>
      <c r="S14" s="146">
        <v>2</v>
      </c>
      <c r="T14" s="146">
        <v>0</v>
      </c>
      <c r="U14" s="146">
        <v>60</v>
      </c>
      <c r="V14" s="146">
        <v>11</v>
      </c>
      <c r="W14" s="146">
        <v>0</v>
      </c>
      <c r="X14" s="149">
        <v>34</v>
      </c>
    </row>
    <row r="15" spans="1:24" ht="30" customHeight="1" x14ac:dyDescent="0.15">
      <c r="A15" s="14"/>
      <c r="B15" s="331" t="s">
        <v>75</v>
      </c>
      <c r="C15" s="331"/>
      <c r="D15" s="331"/>
      <c r="E15" s="332"/>
      <c r="F15" s="10"/>
      <c r="G15" s="263"/>
      <c r="H15" s="144">
        <f t="shared" si="1"/>
        <v>1949</v>
      </c>
      <c r="I15" s="7">
        <v>84</v>
      </c>
      <c r="J15" s="146">
        <v>0</v>
      </c>
      <c r="K15" s="146">
        <v>0</v>
      </c>
      <c r="L15" s="146">
        <v>320</v>
      </c>
      <c r="M15" s="146">
        <v>352</v>
      </c>
      <c r="N15" s="146">
        <v>496</v>
      </c>
      <c r="O15" s="146">
        <v>5</v>
      </c>
      <c r="P15" s="146">
        <v>4</v>
      </c>
      <c r="Q15" s="146">
        <v>464</v>
      </c>
      <c r="R15" s="146">
        <v>0</v>
      </c>
      <c r="S15" s="146">
        <v>6</v>
      </c>
      <c r="T15" s="146">
        <v>0</v>
      </c>
      <c r="U15" s="146">
        <v>54</v>
      </c>
      <c r="V15" s="146">
        <v>1</v>
      </c>
      <c r="W15" s="146">
        <v>0</v>
      </c>
      <c r="X15" s="149">
        <v>163</v>
      </c>
    </row>
    <row r="16" spans="1:24" ht="30" customHeight="1" x14ac:dyDescent="0.15">
      <c r="A16" s="14"/>
      <c r="B16" s="331" t="s">
        <v>76</v>
      </c>
      <c r="C16" s="331"/>
      <c r="D16" s="331"/>
      <c r="E16" s="332"/>
      <c r="F16" s="10"/>
      <c r="G16" s="263"/>
      <c r="H16" s="144">
        <f t="shared" si="1"/>
        <v>1244</v>
      </c>
      <c r="I16" s="7">
        <v>130</v>
      </c>
      <c r="J16" s="146">
        <v>0</v>
      </c>
      <c r="K16" s="146">
        <v>0</v>
      </c>
      <c r="L16" s="146">
        <v>218</v>
      </c>
      <c r="M16" s="146">
        <v>104</v>
      </c>
      <c r="N16" s="146">
        <v>365</v>
      </c>
      <c r="O16" s="146">
        <v>40</v>
      </c>
      <c r="P16" s="146">
        <v>0</v>
      </c>
      <c r="Q16" s="146">
        <v>257</v>
      </c>
      <c r="R16" s="146">
        <v>0</v>
      </c>
      <c r="S16" s="146">
        <v>1</v>
      </c>
      <c r="T16" s="146">
        <v>0</v>
      </c>
      <c r="U16" s="146">
        <v>71</v>
      </c>
      <c r="V16" s="146">
        <v>9</v>
      </c>
      <c r="W16" s="146">
        <v>0</v>
      </c>
      <c r="X16" s="149">
        <v>49</v>
      </c>
    </row>
    <row r="17" spans="1:25" ht="30" customHeight="1" x14ac:dyDescent="0.15">
      <c r="A17" s="14"/>
      <c r="B17" s="331" t="s">
        <v>77</v>
      </c>
      <c r="C17" s="331"/>
      <c r="D17" s="331"/>
      <c r="E17" s="332"/>
      <c r="F17" s="10"/>
      <c r="G17" s="263"/>
      <c r="H17" s="144">
        <f t="shared" si="1"/>
        <v>1275</v>
      </c>
      <c r="I17" s="7">
        <v>70</v>
      </c>
      <c r="J17" s="146">
        <v>0</v>
      </c>
      <c r="K17" s="146">
        <v>4</v>
      </c>
      <c r="L17" s="146">
        <v>248</v>
      </c>
      <c r="M17" s="146">
        <v>187</v>
      </c>
      <c r="N17" s="146">
        <v>324</v>
      </c>
      <c r="O17" s="146">
        <v>21</v>
      </c>
      <c r="P17" s="146">
        <v>0</v>
      </c>
      <c r="Q17" s="146">
        <v>270</v>
      </c>
      <c r="R17" s="146">
        <v>26</v>
      </c>
      <c r="S17" s="146">
        <v>13</v>
      </c>
      <c r="T17" s="146">
        <v>0</v>
      </c>
      <c r="U17" s="146">
        <v>99</v>
      </c>
      <c r="V17" s="146">
        <v>12</v>
      </c>
      <c r="W17" s="146">
        <v>0</v>
      </c>
      <c r="X17" s="149">
        <v>1</v>
      </c>
    </row>
    <row r="18" spans="1:25" ht="30" customHeight="1" x14ac:dyDescent="0.15">
      <c r="A18" s="14"/>
      <c r="B18" s="331" t="s">
        <v>78</v>
      </c>
      <c r="C18" s="331"/>
      <c r="D18" s="331"/>
      <c r="E18" s="332"/>
      <c r="F18" s="10"/>
      <c r="G18" s="263"/>
      <c r="H18" s="144">
        <f t="shared" si="1"/>
        <v>1045</v>
      </c>
      <c r="I18" s="7">
        <v>58</v>
      </c>
      <c r="J18" s="146">
        <v>0</v>
      </c>
      <c r="K18" s="146">
        <v>0</v>
      </c>
      <c r="L18" s="146">
        <v>116</v>
      </c>
      <c r="M18" s="146">
        <v>284</v>
      </c>
      <c r="N18" s="146">
        <v>227</v>
      </c>
      <c r="O18" s="146">
        <v>15</v>
      </c>
      <c r="P18" s="146">
        <v>2</v>
      </c>
      <c r="Q18" s="146">
        <v>172</v>
      </c>
      <c r="R18" s="146">
        <v>97</v>
      </c>
      <c r="S18" s="146">
        <v>0</v>
      </c>
      <c r="T18" s="146">
        <v>0</v>
      </c>
      <c r="U18" s="146">
        <v>50</v>
      </c>
      <c r="V18" s="146">
        <v>2</v>
      </c>
      <c r="W18" s="146">
        <v>0</v>
      </c>
      <c r="X18" s="149">
        <v>22</v>
      </c>
    </row>
    <row r="19" spans="1:25" ht="30" customHeight="1" x14ac:dyDescent="0.15">
      <c r="A19" s="14"/>
      <c r="B19" s="331" t="s">
        <v>79</v>
      </c>
      <c r="C19" s="331"/>
      <c r="D19" s="331"/>
      <c r="E19" s="332"/>
      <c r="F19" s="10"/>
      <c r="G19" s="263"/>
      <c r="H19" s="144">
        <f t="shared" si="1"/>
        <v>1046</v>
      </c>
      <c r="I19" s="7">
        <v>43</v>
      </c>
      <c r="J19" s="146">
        <v>0</v>
      </c>
      <c r="K19" s="146">
        <v>0</v>
      </c>
      <c r="L19" s="146">
        <v>65</v>
      </c>
      <c r="M19" s="146">
        <v>141</v>
      </c>
      <c r="N19" s="146">
        <v>191</v>
      </c>
      <c r="O19" s="146">
        <v>17</v>
      </c>
      <c r="P19" s="146">
        <v>0</v>
      </c>
      <c r="Q19" s="146">
        <v>486</v>
      </c>
      <c r="R19" s="146">
        <v>38</v>
      </c>
      <c r="S19" s="146">
        <v>0</v>
      </c>
      <c r="T19" s="146">
        <v>0</v>
      </c>
      <c r="U19" s="146">
        <v>13</v>
      </c>
      <c r="V19" s="146">
        <v>15</v>
      </c>
      <c r="W19" s="146">
        <v>0</v>
      </c>
      <c r="X19" s="149">
        <v>37</v>
      </c>
    </row>
    <row r="20" spans="1:25" ht="30" customHeight="1" x14ac:dyDescent="0.15">
      <c r="A20" s="14"/>
      <c r="B20" s="331" t="s">
        <v>80</v>
      </c>
      <c r="C20" s="331"/>
      <c r="D20" s="331"/>
      <c r="E20" s="332"/>
      <c r="F20" s="10"/>
      <c r="G20" s="263"/>
      <c r="H20" s="144">
        <f t="shared" si="1"/>
        <v>1267</v>
      </c>
      <c r="I20" s="7">
        <v>85</v>
      </c>
      <c r="J20" s="146">
        <v>0</v>
      </c>
      <c r="K20" s="146">
        <v>0</v>
      </c>
      <c r="L20" s="146">
        <v>245</v>
      </c>
      <c r="M20" s="146">
        <v>279</v>
      </c>
      <c r="N20" s="146">
        <v>280</v>
      </c>
      <c r="O20" s="146">
        <v>61</v>
      </c>
      <c r="P20" s="146">
        <v>0</v>
      </c>
      <c r="Q20" s="146">
        <v>209</v>
      </c>
      <c r="R20" s="146">
        <v>0</v>
      </c>
      <c r="S20" s="146">
        <v>1</v>
      </c>
      <c r="T20" s="146">
        <v>0</v>
      </c>
      <c r="U20" s="146">
        <v>35</v>
      </c>
      <c r="V20" s="146">
        <v>3</v>
      </c>
      <c r="W20" s="146">
        <v>0</v>
      </c>
      <c r="X20" s="149">
        <v>69</v>
      </c>
    </row>
    <row r="21" spans="1:25" ht="30" customHeight="1" thickBot="1" x14ac:dyDescent="0.2">
      <c r="A21" s="13"/>
      <c r="B21" s="333" t="s">
        <v>81</v>
      </c>
      <c r="C21" s="333"/>
      <c r="D21" s="333"/>
      <c r="E21" s="333"/>
      <c r="F21" s="35"/>
      <c r="G21" s="264"/>
      <c r="H21" s="130">
        <f t="shared" si="1"/>
        <v>1317</v>
      </c>
      <c r="I21" s="156">
        <v>40</v>
      </c>
      <c r="J21" s="151">
        <v>0</v>
      </c>
      <c r="K21" s="151">
        <v>32</v>
      </c>
      <c r="L21" s="151">
        <v>167</v>
      </c>
      <c r="M21" s="151">
        <v>673</v>
      </c>
      <c r="N21" s="151">
        <v>77</v>
      </c>
      <c r="O21" s="151">
        <v>28</v>
      </c>
      <c r="P21" s="151">
        <v>4</v>
      </c>
      <c r="Q21" s="151">
        <v>130</v>
      </c>
      <c r="R21" s="151">
        <v>1</v>
      </c>
      <c r="S21" s="151">
        <v>77</v>
      </c>
      <c r="T21" s="151">
        <v>0</v>
      </c>
      <c r="U21" s="151">
        <v>74</v>
      </c>
      <c r="V21" s="151">
        <v>7</v>
      </c>
      <c r="W21" s="151">
        <v>0</v>
      </c>
      <c r="X21" s="152">
        <v>7</v>
      </c>
    </row>
    <row r="22" spans="1:25" s="6" customFormat="1" ht="9.6" customHeight="1" x14ac:dyDescent="0.15">
      <c r="A22" s="318" t="s">
        <v>267</v>
      </c>
      <c r="B22" s="319"/>
      <c r="C22" s="319"/>
      <c r="D22" s="319"/>
      <c r="E22" s="319"/>
      <c r="F22" s="319"/>
      <c r="G22" s="320"/>
      <c r="H22" s="30"/>
      <c r="I22" s="3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6"/>
      <c r="Y22" s="5"/>
    </row>
    <row r="23" spans="1:25" s="6" customFormat="1" ht="54.6" customHeight="1" x14ac:dyDescent="0.15">
      <c r="A23" s="321"/>
      <c r="B23" s="322"/>
      <c r="C23" s="322"/>
      <c r="D23" s="322"/>
      <c r="E23" s="322"/>
      <c r="F23" s="322"/>
      <c r="G23" s="323"/>
      <c r="H23" s="26" t="s">
        <v>16</v>
      </c>
      <c r="I23" s="25" t="s">
        <v>15</v>
      </c>
      <c r="J23" s="3" t="s">
        <v>14</v>
      </c>
      <c r="K23" s="3" t="s">
        <v>13</v>
      </c>
      <c r="L23" s="3" t="s">
        <v>12</v>
      </c>
      <c r="M23" s="3" t="s">
        <v>11</v>
      </c>
      <c r="N23" s="3" t="s">
        <v>10</v>
      </c>
      <c r="O23" s="3" t="s">
        <v>9</v>
      </c>
      <c r="P23" s="3" t="s">
        <v>8</v>
      </c>
      <c r="Q23" s="3" t="s">
        <v>7</v>
      </c>
      <c r="R23" s="3" t="s">
        <v>6</v>
      </c>
      <c r="S23" s="4" t="s">
        <v>5</v>
      </c>
      <c r="T23" s="3" t="s">
        <v>4</v>
      </c>
      <c r="U23" s="3" t="s">
        <v>3</v>
      </c>
      <c r="V23" s="3" t="s">
        <v>2</v>
      </c>
      <c r="W23" s="3" t="s">
        <v>1</v>
      </c>
      <c r="X23" s="24" t="s">
        <v>0</v>
      </c>
      <c r="Y23" s="5"/>
    </row>
    <row r="24" spans="1:25" s="6" customFormat="1" ht="9.6" customHeight="1" thickBot="1" x14ac:dyDescent="0.2">
      <c r="A24" s="324"/>
      <c r="B24" s="325"/>
      <c r="C24" s="325"/>
      <c r="D24" s="325"/>
      <c r="E24" s="325"/>
      <c r="F24" s="325"/>
      <c r="G24" s="326"/>
      <c r="H24" s="23"/>
      <c r="I24" s="22"/>
      <c r="J24" s="1"/>
      <c r="K24" s="1"/>
      <c r="L24" s="1"/>
      <c r="M24" s="1"/>
      <c r="N24" s="1"/>
      <c r="O24" s="1"/>
      <c r="P24" s="1"/>
      <c r="Q24" s="1"/>
      <c r="R24" s="1"/>
      <c r="S24" s="2"/>
      <c r="T24" s="1"/>
      <c r="U24" s="1"/>
      <c r="V24" s="1"/>
      <c r="W24" s="1"/>
      <c r="X24" s="21"/>
      <c r="Y24" s="5"/>
    </row>
    <row r="25" spans="1:25" s="6" customFormat="1" ht="14.25" customHeight="1" x14ac:dyDescent="0.15">
      <c r="A25" s="20"/>
      <c r="B25" s="334"/>
      <c r="C25" s="335"/>
      <c r="D25" s="335"/>
      <c r="E25" s="335"/>
      <c r="F25" s="335"/>
      <c r="G25" s="261"/>
      <c r="H25" s="19" t="s">
        <v>19</v>
      </c>
      <c r="I25" s="18" t="s">
        <v>19</v>
      </c>
      <c r="J25" s="17" t="s">
        <v>19</v>
      </c>
      <c r="K25" s="17" t="s">
        <v>19</v>
      </c>
      <c r="L25" s="17" t="s">
        <v>19</v>
      </c>
      <c r="M25" s="17" t="s">
        <v>19</v>
      </c>
      <c r="N25" s="17" t="s">
        <v>19</v>
      </c>
      <c r="O25" s="17" t="s">
        <v>19</v>
      </c>
      <c r="P25" s="17" t="s">
        <v>19</v>
      </c>
      <c r="Q25" s="17" t="s">
        <v>19</v>
      </c>
      <c r="R25" s="17" t="s">
        <v>19</v>
      </c>
      <c r="S25" s="17" t="s">
        <v>19</v>
      </c>
      <c r="T25" s="17" t="s">
        <v>19</v>
      </c>
      <c r="U25" s="17" t="s">
        <v>19</v>
      </c>
      <c r="V25" s="17" t="s">
        <v>19</v>
      </c>
      <c r="W25" s="17" t="s">
        <v>19</v>
      </c>
      <c r="X25" s="16" t="s">
        <v>19</v>
      </c>
      <c r="Y25" s="5"/>
    </row>
    <row r="26" spans="1:25" ht="17.45" customHeight="1" x14ac:dyDescent="0.15">
      <c r="A26" s="14"/>
      <c r="B26" s="327" t="s">
        <v>29</v>
      </c>
      <c r="C26" s="327"/>
      <c r="D26" s="327"/>
      <c r="E26" s="328"/>
      <c r="F26" s="239" t="s">
        <v>22</v>
      </c>
      <c r="G26" s="263"/>
      <c r="H26" s="144">
        <f t="shared" ref="H26:H29" si="2">SUM(I26:X26)</f>
        <v>3737</v>
      </c>
      <c r="I26" s="145">
        <v>12</v>
      </c>
      <c r="J26" s="146">
        <v>14</v>
      </c>
      <c r="K26" s="146">
        <v>178</v>
      </c>
      <c r="L26" s="146">
        <v>166</v>
      </c>
      <c r="M26" s="146">
        <v>2672</v>
      </c>
      <c r="N26" s="146">
        <v>0</v>
      </c>
      <c r="O26" s="146">
        <v>126</v>
      </c>
      <c r="P26" s="146">
        <v>79</v>
      </c>
      <c r="Q26" s="146">
        <v>126</v>
      </c>
      <c r="R26" s="146">
        <v>6</v>
      </c>
      <c r="S26" s="146">
        <v>2</v>
      </c>
      <c r="T26" s="146">
        <v>0</v>
      </c>
      <c r="U26" s="146">
        <v>1</v>
      </c>
      <c r="V26" s="146">
        <v>0</v>
      </c>
      <c r="W26" s="146">
        <v>0</v>
      </c>
      <c r="X26" s="147">
        <v>355</v>
      </c>
    </row>
    <row r="27" spans="1:25" ht="17.45" customHeight="1" x14ac:dyDescent="0.15">
      <c r="A27" s="14"/>
      <c r="B27" s="327" t="s">
        <v>58</v>
      </c>
      <c r="C27" s="327"/>
      <c r="D27" s="327"/>
      <c r="E27" s="327"/>
      <c r="F27" s="239" t="s">
        <v>21</v>
      </c>
      <c r="G27" s="263"/>
      <c r="H27" s="144">
        <f t="shared" si="2"/>
        <v>518</v>
      </c>
      <c r="I27" s="145">
        <v>2</v>
      </c>
      <c r="J27" s="146">
        <v>3</v>
      </c>
      <c r="K27" s="146">
        <v>57</v>
      </c>
      <c r="L27" s="146">
        <v>11</v>
      </c>
      <c r="M27" s="146">
        <v>187</v>
      </c>
      <c r="N27" s="146">
        <v>0</v>
      </c>
      <c r="O27" s="146">
        <v>72</v>
      </c>
      <c r="P27" s="146">
        <v>7</v>
      </c>
      <c r="Q27" s="146">
        <v>14</v>
      </c>
      <c r="R27" s="146">
        <v>1</v>
      </c>
      <c r="S27" s="146">
        <v>0</v>
      </c>
      <c r="T27" s="146">
        <v>0</v>
      </c>
      <c r="U27" s="146">
        <v>1</v>
      </c>
      <c r="V27" s="146">
        <v>0</v>
      </c>
      <c r="W27" s="146">
        <v>0</v>
      </c>
      <c r="X27" s="147">
        <v>163</v>
      </c>
    </row>
    <row r="28" spans="1:25" ht="17.45" customHeight="1" x14ac:dyDescent="0.15">
      <c r="A28" s="14"/>
      <c r="B28" s="327" t="s">
        <v>28</v>
      </c>
      <c r="C28" s="328"/>
      <c r="D28" s="328"/>
      <c r="E28" s="328"/>
      <c r="F28" s="239" t="s">
        <v>22</v>
      </c>
      <c r="G28" s="263"/>
      <c r="H28" s="144">
        <f t="shared" si="2"/>
        <v>2258</v>
      </c>
      <c r="I28" s="145">
        <v>38</v>
      </c>
      <c r="J28" s="146">
        <v>13</v>
      </c>
      <c r="K28" s="146">
        <v>248</v>
      </c>
      <c r="L28" s="146">
        <v>300</v>
      </c>
      <c r="M28" s="146">
        <v>1149</v>
      </c>
      <c r="N28" s="146">
        <v>0</v>
      </c>
      <c r="O28" s="146">
        <v>100</v>
      </c>
      <c r="P28" s="146">
        <v>37</v>
      </c>
      <c r="Q28" s="146">
        <v>33</v>
      </c>
      <c r="R28" s="146">
        <v>78</v>
      </c>
      <c r="S28" s="146">
        <v>124</v>
      </c>
      <c r="T28" s="146">
        <v>0</v>
      </c>
      <c r="U28" s="146">
        <v>1</v>
      </c>
      <c r="V28" s="146">
        <v>0</v>
      </c>
      <c r="W28" s="146">
        <v>0</v>
      </c>
      <c r="X28" s="147">
        <v>137</v>
      </c>
    </row>
    <row r="29" spans="1:25" ht="17.45" customHeight="1" x14ac:dyDescent="0.15">
      <c r="A29" s="14"/>
      <c r="B29" s="336" t="s">
        <v>82</v>
      </c>
      <c r="C29" s="337"/>
      <c r="D29" s="337"/>
      <c r="E29" s="337"/>
      <c r="F29" s="239" t="s">
        <v>23</v>
      </c>
      <c r="G29" s="263"/>
      <c r="H29" s="144">
        <f t="shared" si="2"/>
        <v>2258</v>
      </c>
      <c r="I29" s="145">
        <v>38</v>
      </c>
      <c r="J29" s="146">
        <v>13</v>
      </c>
      <c r="K29" s="146">
        <v>248</v>
      </c>
      <c r="L29" s="146">
        <v>300</v>
      </c>
      <c r="M29" s="146">
        <v>1149</v>
      </c>
      <c r="N29" s="146">
        <v>0</v>
      </c>
      <c r="O29" s="146">
        <v>100</v>
      </c>
      <c r="P29" s="146">
        <v>37</v>
      </c>
      <c r="Q29" s="146">
        <v>33</v>
      </c>
      <c r="R29" s="146">
        <v>78</v>
      </c>
      <c r="S29" s="146">
        <v>124</v>
      </c>
      <c r="T29" s="146">
        <v>0</v>
      </c>
      <c r="U29" s="146">
        <v>1</v>
      </c>
      <c r="V29" s="146">
        <v>0</v>
      </c>
      <c r="W29" s="146">
        <v>0</v>
      </c>
      <c r="X29" s="147">
        <v>137</v>
      </c>
    </row>
    <row r="30" spans="1:25" ht="17.45" customHeight="1" x14ac:dyDescent="0.15">
      <c r="A30" s="14"/>
      <c r="B30" s="327" t="s">
        <v>27</v>
      </c>
      <c r="C30" s="328"/>
      <c r="D30" s="328"/>
      <c r="E30" s="328"/>
      <c r="F30" s="239" t="s">
        <v>26</v>
      </c>
      <c r="G30" s="263"/>
      <c r="H30" s="144">
        <f>SUM(I30:X30)</f>
        <v>2512</v>
      </c>
      <c r="I30" s="145">
        <v>126</v>
      </c>
      <c r="J30" s="148">
        <v>11</v>
      </c>
      <c r="K30" s="148">
        <v>424</v>
      </c>
      <c r="L30" s="148">
        <v>661</v>
      </c>
      <c r="M30" s="148">
        <v>650</v>
      </c>
      <c r="N30" s="148">
        <v>6</v>
      </c>
      <c r="O30" s="148">
        <v>7</v>
      </c>
      <c r="P30" s="148">
        <v>35</v>
      </c>
      <c r="Q30" s="148">
        <v>16</v>
      </c>
      <c r="R30" s="148">
        <v>109</v>
      </c>
      <c r="S30" s="148">
        <v>118</v>
      </c>
      <c r="T30" s="148">
        <v>12</v>
      </c>
      <c r="U30" s="148">
        <v>0</v>
      </c>
      <c r="V30" s="148">
        <v>0</v>
      </c>
      <c r="W30" s="148">
        <v>0</v>
      </c>
      <c r="X30" s="149">
        <v>337</v>
      </c>
    </row>
    <row r="31" spans="1:25" ht="17.45" customHeight="1" x14ac:dyDescent="0.15">
      <c r="A31" s="14"/>
      <c r="B31" s="336" t="s">
        <v>83</v>
      </c>
      <c r="C31" s="337"/>
      <c r="D31" s="337"/>
      <c r="E31" s="337"/>
      <c r="F31" s="239" t="s">
        <v>25</v>
      </c>
      <c r="G31" s="263"/>
      <c r="H31" s="144">
        <f t="shared" ref="H31:H53" si="3">SUM(I31:X31)</f>
        <v>2505</v>
      </c>
      <c r="I31" s="145">
        <v>126</v>
      </c>
      <c r="J31" s="146">
        <v>11</v>
      </c>
      <c r="K31" s="146">
        <v>424</v>
      </c>
      <c r="L31" s="146">
        <v>656</v>
      </c>
      <c r="M31" s="146">
        <v>650</v>
      </c>
      <c r="N31" s="146">
        <v>3</v>
      </c>
      <c r="O31" s="146">
        <v>7</v>
      </c>
      <c r="P31" s="146">
        <v>35</v>
      </c>
      <c r="Q31" s="146">
        <v>16</v>
      </c>
      <c r="R31" s="146">
        <v>109</v>
      </c>
      <c r="S31" s="146">
        <v>118</v>
      </c>
      <c r="T31" s="146">
        <v>12</v>
      </c>
      <c r="U31" s="146">
        <v>0</v>
      </c>
      <c r="V31" s="146">
        <v>0</v>
      </c>
      <c r="W31" s="146">
        <v>0</v>
      </c>
      <c r="X31" s="149">
        <v>338</v>
      </c>
    </row>
    <row r="32" spans="1:25" ht="17.45" customHeight="1" x14ac:dyDescent="0.15">
      <c r="A32" s="14"/>
      <c r="B32" s="329" t="s">
        <v>24</v>
      </c>
      <c r="C32" s="329"/>
      <c r="D32" s="329"/>
      <c r="E32" s="330"/>
      <c r="F32" s="10" t="s">
        <v>22</v>
      </c>
      <c r="G32" s="263"/>
      <c r="H32" s="144">
        <f t="shared" si="3"/>
        <v>239</v>
      </c>
      <c r="I32" s="145">
        <v>9</v>
      </c>
      <c r="J32" s="146">
        <v>0</v>
      </c>
      <c r="K32" s="146">
        <v>75</v>
      </c>
      <c r="L32" s="146">
        <v>34</v>
      </c>
      <c r="M32" s="146">
        <v>42</v>
      </c>
      <c r="N32" s="146">
        <v>1</v>
      </c>
      <c r="O32" s="146">
        <v>0</v>
      </c>
      <c r="P32" s="146">
        <v>0</v>
      </c>
      <c r="Q32" s="146">
        <v>1</v>
      </c>
      <c r="R32" s="146">
        <v>2</v>
      </c>
      <c r="S32" s="146">
        <v>36</v>
      </c>
      <c r="T32" s="146">
        <v>0</v>
      </c>
      <c r="U32" s="146">
        <v>0</v>
      </c>
      <c r="V32" s="146">
        <v>0</v>
      </c>
      <c r="W32" s="146">
        <v>0</v>
      </c>
      <c r="X32" s="149">
        <v>39</v>
      </c>
    </row>
    <row r="33" spans="1:24" ht="17.45" customHeight="1" x14ac:dyDescent="0.15">
      <c r="A33" s="14"/>
      <c r="B33" s="331" t="s">
        <v>84</v>
      </c>
      <c r="C33" s="332"/>
      <c r="D33" s="332"/>
      <c r="E33" s="332"/>
      <c r="F33" s="10" t="s">
        <v>23</v>
      </c>
      <c r="G33" s="263"/>
      <c r="H33" s="144">
        <f t="shared" si="3"/>
        <v>239</v>
      </c>
      <c r="I33" s="145">
        <v>9</v>
      </c>
      <c r="J33" s="146">
        <v>0</v>
      </c>
      <c r="K33" s="146">
        <v>75</v>
      </c>
      <c r="L33" s="146">
        <v>34</v>
      </c>
      <c r="M33" s="146">
        <v>42</v>
      </c>
      <c r="N33" s="146">
        <v>1</v>
      </c>
      <c r="O33" s="146">
        <v>0</v>
      </c>
      <c r="P33" s="146">
        <v>0</v>
      </c>
      <c r="Q33" s="146">
        <v>1</v>
      </c>
      <c r="R33" s="146">
        <v>2</v>
      </c>
      <c r="S33" s="146">
        <v>36</v>
      </c>
      <c r="T33" s="146">
        <v>0</v>
      </c>
      <c r="U33" s="146">
        <v>0</v>
      </c>
      <c r="V33" s="146">
        <v>0</v>
      </c>
      <c r="W33" s="146">
        <v>0</v>
      </c>
      <c r="X33" s="149">
        <v>39</v>
      </c>
    </row>
    <row r="34" spans="1:24" ht="17.45" customHeight="1" x14ac:dyDescent="0.15">
      <c r="A34" s="14"/>
      <c r="B34" s="331" t="s">
        <v>85</v>
      </c>
      <c r="C34" s="331"/>
      <c r="D34" s="331"/>
      <c r="E34" s="332"/>
      <c r="F34" s="10" t="s">
        <v>22</v>
      </c>
      <c r="G34" s="263"/>
      <c r="H34" s="144">
        <f t="shared" si="3"/>
        <v>150</v>
      </c>
      <c r="I34" s="145">
        <v>7</v>
      </c>
      <c r="J34" s="146">
        <v>2</v>
      </c>
      <c r="K34" s="146">
        <v>36</v>
      </c>
      <c r="L34" s="146">
        <v>41</v>
      </c>
      <c r="M34" s="146">
        <v>27</v>
      </c>
      <c r="N34" s="146">
        <v>0</v>
      </c>
      <c r="O34" s="146">
        <v>0</v>
      </c>
      <c r="P34" s="146">
        <v>0</v>
      </c>
      <c r="Q34" s="146">
        <v>3</v>
      </c>
      <c r="R34" s="146">
        <v>2</v>
      </c>
      <c r="S34" s="146">
        <v>7</v>
      </c>
      <c r="T34" s="146">
        <v>0</v>
      </c>
      <c r="U34" s="146">
        <v>0</v>
      </c>
      <c r="V34" s="146">
        <v>0</v>
      </c>
      <c r="W34" s="146">
        <v>0</v>
      </c>
      <c r="X34" s="149">
        <v>25</v>
      </c>
    </row>
    <row r="35" spans="1:24" ht="17.45" customHeight="1" x14ac:dyDescent="0.15">
      <c r="A35" s="14"/>
      <c r="B35" s="331" t="s">
        <v>87</v>
      </c>
      <c r="C35" s="331"/>
      <c r="D35" s="331"/>
      <c r="E35" s="332"/>
      <c r="F35" s="10" t="s">
        <v>21</v>
      </c>
      <c r="G35" s="263"/>
      <c r="H35" s="144">
        <f t="shared" si="3"/>
        <v>150</v>
      </c>
      <c r="I35" s="145">
        <v>7</v>
      </c>
      <c r="J35" s="146">
        <v>2</v>
      </c>
      <c r="K35" s="146">
        <v>36</v>
      </c>
      <c r="L35" s="146">
        <v>41</v>
      </c>
      <c r="M35" s="146">
        <v>27</v>
      </c>
      <c r="N35" s="146">
        <v>0</v>
      </c>
      <c r="O35" s="146">
        <v>0</v>
      </c>
      <c r="P35" s="146">
        <v>0</v>
      </c>
      <c r="Q35" s="146">
        <v>3</v>
      </c>
      <c r="R35" s="146">
        <v>2</v>
      </c>
      <c r="S35" s="146">
        <v>7</v>
      </c>
      <c r="T35" s="146">
        <v>0</v>
      </c>
      <c r="U35" s="146">
        <v>0</v>
      </c>
      <c r="V35" s="146">
        <v>0</v>
      </c>
      <c r="W35" s="146">
        <v>0</v>
      </c>
      <c r="X35" s="149">
        <v>25</v>
      </c>
    </row>
    <row r="36" spans="1:24" ht="17.45" customHeight="1" x14ac:dyDescent="0.15">
      <c r="A36" s="14"/>
      <c r="B36" s="331" t="s">
        <v>88</v>
      </c>
      <c r="C36" s="331"/>
      <c r="D36" s="331"/>
      <c r="E36" s="332"/>
      <c r="F36" s="10" t="s">
        <v>22</v>
      </c>
      <c r="G36" s="263"/>
      <c r="H36" s="144">
        <f t="shared" si="3"/>
        <v>373</v>
      </c>
      <c r="I36" s="145">
        <v>18</v>
      </c>
      <c r="J36" s="146">
        <v>3</v>
      </c>
      <c r="K36" s="146">
        <v>26</v>
      </c>
      <c r="L36" s="146">
        <v>91</v>
      </c>
      <c r="M36" s="146">
        <v>177</v>
      </c>
      <c r="N36" s="146">
        <v>3</v>
      </c>
      <c r="O36" s="146">
        <v>0</v>
      </c>
      <c r="P36" s="146">
        <v>0</v>
      </c>
      <c r="Q36" s="146">
        <v>4</v>
      </c>
      <c r="R36" s="146">
        <v>13</v>
      </c>
      <c r="S36" s="146">
        <v>12</v>
      </c>
      <c r="T36" s="146">
        <v>0</v>
      </c>
      <c r="U36" s="146">
        <v>0</v>
      </c>
      <c r="V36" s="146">
        <v>0</v>
      </c>
      <c r="W36" s="146">
        <v>0</v>
      </c>
      <c r="X36" s="149">
        <v>26</v>
      </c>
    </row>
    <row r="37" spans="1:24" ht="17.45" customHeight="1" x14ac:dyDescent="0.15">
      <c r="A37" s="14"/>
      <c r="B37" s="331" t="s">
        <v>86</v>
      </c>
      <c r="C37" s="331"/>
      <c r="D37" s="331"/>
      <c r="E37" s="332"/>
      <c r="F37" s="10" t="s">
        <v>21</v>
      </c>
      <c r="G37" s="263"/>
      <c r="H37" s="144">
        <f t="shared" si="3"/>
        <v>369</v>
      </c>
      <c r="I37" s="145">
        <v>18</v>
      </c>
      <c r="J37" s="146">
        <v>3</v>
      </c>
      <c r="K37" s="146">
        <v>26</v>
      </c>
      <c r="L37" s="146">
        <v>90</v>
      </c>
      <c r="M37" s="146">
        <v>177</v>
      </c>
      <c r="N37" s="146">
        <v>0</v>
      </c>
      <c r="O37" s="146">
        <v>0</v>
      </c>
      <c r="P37" s="146">
        <v>0</v>
      </c>
      <c r="Q37" s="146">
        <v>4</v>
      </c>
      <c r="R37" s="146">
        <v>13</v>
      </c>
      <c r="S37" s="146">
        <v>12</v>
      </c>
      <c r="T37" s="146">
        <v>0</v>
      </c>
      <c r="U37" s="146">
        <v>0</v>
      </c>
      <c r="V37" s="146">
        <v>0</v>
      </c>
      <c r="W37" s="146">
        <v>0</v>
      </c>
      <c r="X37" s="149">
        <v>26</v>
      </c>
    </row>
    <row r="38" spans="1:24" ht="17.45" customHeight="1" x14ac:dyDescent="0.15">
      <c r="A38" s="14"/>
      <c r="B38" s="331" t="s">
        <v>89</v>
      </c>
      <c r="C38" s="331"/>
      <c r="D38" s="331"/>
      <c r="E38" s="332"/>
      <c r="F38" s="10" t="s">
        <v>22</v>
      </c>
      <c r="G38" s="263"/>
      <c r="H38" s="144">
        <f t="shared" si="3"/>
        <v>184</v>
      </c>
      <c r="I38" s="145">
        <v>30</v>
      </c>
      <c r="J38" s="146">
        <v>1</v>
      </c>
      <c r="K38" s="146">
        <v>24</v>
      </c>
      <c r="L38" s="146">
        <v>56</v>
      </c>
      <c r="M38" s="146">
        <v>16</v>
      </c>
      <c r="N38" s="146">
        <v>0</v>
      </c>
      <c r="O38" s="146">
        <v>0</v>
      </c>
      <c r="P38" s="146">
        <v>0</v>
      </c>
      <c r="Q38" s="146">
        <v>0</v>
      </c>
      <c r="R38" s="146">
        <v>30</v>
      </c>
      <c r="S38" s="146">
        <v>2</v>
      </c>
      <c r="T38" s="146">
        <v>0</v>
      </c>
      <c r="U38" s="146">
        <v>0</v>
      </c>
      <c r="V38" s="146">
        <v>0</v>
      </c>
      <c r="W38" s="146">
        <v>0</v>
      </c>
      <c r="X38" s="149">
        <v>25</v>
      </c>
    </row>
    <row r="39" spans="1:24" ht="17.45" customHeight="1" x14ac:dyDescent="0.15">
      <c r="A39" s="14"/>
      <c r="B39" s="331" t="s">
        <v>86</v>
      </c>
      <c r="C39" s="331"/>
      <c r="D39" s="331"/>
      <c r="E39" s="332"/>
      <c r="F39" s="10" t="s">
        <v>21</v>
      </c>
      <c r="G39" s="263"/>
      <c r="H39" s="144">
        <f t="shared" si="3"/>
        <v>184</v>
      </c>
      <c r="I39" s="145">
        <v>30</v>
      </c>
      <c r="J39" s="146">
        <v>1</v>
      </c>
      <c r="K39" s="146">
        <v>24</v>
      </c>
      <c r="L39" s="146">
        <v>56</v>
      </c>
      <c r="M39" s="146">
        <v>16</v>
      </c>
      <c r="N39" s="146">
        <v>0</v>
      </c>
      <c r="O39" s="146">
        <v>0</v>
      </c>
      <c r="P39" s="146">
        <v>0</v>
      </c>
      <c r="Q39" s="146">
        <v>0</v>
      </c>
      <c r="R39" s="146">
        <v>30</v>
      </c>
      <c r="S39" s="146">
        <v>2</v>
      </c>
      <c r="T39" s="146">
        <v>0</v>
      </c>
      <c r="U39" s="146">
        <v>0</v>
      </c>
      <c r="V39" s="146">
        <v>0</v>
      </c>
      <c r="W39" s="146">
        <v>0</v>
      </c>
      <c r="X39" s="149">
        <v>25</v>
      </c>
    </row>
    <row r="40" spans="1:24" ht="17.45" customHeight="1" x14ac:dyDescent="0.15">
      <c r="A40" s="14"/>
      <c r="B40" s="331" t="s">
        <v>90</v>
      </c>
      <c r="C40" s="331"/>
      <c r="D40" s="331"/>
      <c r="E40" s="332"/>
      <c r="F40" s="10" t="s">
        <v>22</v>
      </c>
      <c r="G40" s="263"/>
      <c r="H40" s="144">
        <f t="shared" si="3"/>
        <v>227</v>
      </c>
      <c r="I40" s="145">
        <v>20</v>
      </c>
      <c r="J40" s="146">
        <v>0</v>
      </c>
      <c r="K40" s="146">
        <v>30</v>
      </c>
      <c r="L40" s="146">
        <v>63</v>
      </c>
      <c r="M40" s="146">
        <v>39</v>
      </c>
      <c r="N40" s="146">
        <v>0</v>
      </c>
      <c r="O40" s="146">
        <v>0</v>
      </c>
      <c r="P40" s="146">
        <v>0</v>
      </c>
      <c r="Q40" s="146">
        <v>1</v>
      </c>
      <c r="R40" s="146">
        <v>36</v>
      </c>
      <c r="S40" s="146">
        <v>10</v>
      </c>
      <c r="T40" s="146">
        <v>0</v>
      </c>
      <c r="U40" s="146">
        <v>0</v>
      </c>
      <c r="V40" s="146">
        <v>0</v>
      </c>
      <c r="W40" s="146">
        <v>0</v>
      </c>
      <c r="X40" s="149">
        <v>28</v>
      </c>
    </row>
    <row r="41" spans="1:24" ht="17.45" customHeight="1" x14ac:dyDescent="0.15">
      <c r="A41" s="14"/>
      <c r="B41" s="331" t="s">
        <v>86</v>
      </c>
      <c r="C41" s="331"/>
      <c r="D41" s="331"/>
      <c r="E41" s="332"/>
      <c r="F41" s="10" t="s">
        <v>21</v>
      </c>
      <c r="G41" s="263"/>
      <c r="H41" s="144">
        <f t="shared" si="3"/>
        <v>227</v>
      </c>
      <c r="I41" s="145">
        <v>20</v>
      </c>
      <c r="J41" s="146">
        <v>0</v>
      </c>
      <c r="K41" s="146">
        <v>30</v>
      </c>
      <c r="L41" s="146">
        <v>63</v>
      </c>
      <c r="M41" s="146">
        <v>39</v>
      </c>
      <c r="N41" s="146">
        <v>0</v>
      </c>
      <c r="O41" s="146">
        <v>0</v>
      </c>
      <c r="P41" s="146">
        <v>0</v>
      </c>
      <c r="Q41" s="146">
        <v>1</v>
      </c>
      <c r="R41" s="146">
        <v>36</v>
      </c>
      <c r="S41" s="146">
        <v>10</v>
      </c>
      <c r="T41" s="146">
        <v>0</v>
      </c>
      <c r="U41" s="146">
        <v>0</v>
      </c>
      <c r="V41" s="146">
        <v>0</v>
      </c>
      <c r="W41" s="146">
        <v>0</v>
      </c>
      <c r="X41" s="149">
        <v>28</v>
      </c>
    </row>
    <row r="42" spans="1:24" ht="17.45" customHeight="1" x14ac:dyDescent="0.15">
      <c r="A42" s="14"/>
      <c r="B42" s="331" t="s">
        <v>91</v>
      </c>
      <c r="C42" s="331"/>
      <c r="D42" s="331"/>
      <c r="E42" s="332"/>
      <c r="F42" s="10" t="s">
        <v>22</v>
      </c>
      <c r="G42" s="263"/>
      <c r="H42" s="144">
        <f t="shared" si="3"/>
        <v>131</v>
      </c>
      <c r="I42" s="145">
        <v>9</v>
      </c>
      <c r="J42" s="146">
        <v>1</v>
      </c>
      <c r="K42" s="146">
        <v>4</v>
      </c>
      <c r="L42" s="146">
        <v>54</v>
      </c>
      <c r="M42" s="146">
        <v>0</v>
      </c>
      <c r="N42" s="146">
        <v>2</v>
      </c>
      <c r="O42" s="146">
        <v>0</v>
      </c>
      <c r="P42" s="146">
        <v>0</v>
      </c>
      <c r="Q42" s="146">
        <v>0</v>
      </c>
      <c r="R42" s="146">
        <v>21</v>
      </c>
      <c r="S42" s="146">
        <v>12</v>
      </c>
      <c r="T42" s="146">
        <v>0</v>
      </c>
      <c r="U42" s="146">
        <v>0</v>
      </c>
      <c r="V42" s="146">
        <v>0</v>
      </c>
      <c r="W42" s="146">
        <v>0</v>
      </c>
      <c r="X42" s="149">
        <v>28</v>
      </c>
    </row>
    <row r="43" spans="1:24" ht="17.45" customHeight="1" x14ac:dyDescent="0.15">
      <c r="A43" s="14"/>
      <c r="B43" s="331" t="s">
        <v>86</v>
      </c>
      <c r="C43" s="331"/>
      <c r="D43" s="331"/>
      <c r="E43" s="332"/>
      <c r="F43" s="10" t="s">
        <v>21</v>
      </c>
      <c r="G43" s="263"/>
      <c r="H43" s="144">
        <f t="shared" si="3"/>
        <v>131</v>
      </c>
      <c r="I43" s="145">
        <v>9</v>
      </c>
      <c r="J43" s="146">
        <v>1</v>
      </c>
      <c r="K43" s="146">
        <v>4</v>
      </c>
      <c r="L43" s="146">
        <v>54</v>
      </c>
      <c r="M43" s="146">
        <v>0</v>
      </c>
      <c r="N43" s="146">
        <v>2</v>
      </c>
      <c r="O43" s="146">
        <v>0</v>
      </c>
      <c r="P43" s="146">
        <v>0</v>
      </c>
      <c r="Q43" s="146">
        <v>0</v>
      </c>
      <c r="R43" s="146">
        <v>21</v>
      </c>
      <c r="S43" s="146">
        <v>12</v>
      </c>
      <c r="T43" s="146">
        <v>0</v>
      </c>
      <c r="U43" s="146">
        <v>0</v>
      </c>
      <c r="V43" s="146">
        <v>0</v>
      </c>
      <c r="W43" s="146">
        <v>0</v>
      </c>
      <c r="X43" s="149">
        <v>28</v>
      </c>
    </row>
    <row r="44" spans="1:24" ht="17.45" customHeight="1" x14ac:dyDescent="0.15">
      <c r="A44" s="14"/>
      <c r="B44" s="331" t="s">
        <v>92</v>
      </c>
      <c r="C44" s="331"/>
      <c r="D44" s="331"/>
      <c r="E44" s="332"/>
      <c r="F44" s="10" t="s">
        <v>22</v>
      </c>
      <c r="G44" s="263"/>
      <c r="H44" s="144">
        <f t="shared" si="3"/>
        <v>325</v>
      </c>
      <c r="I44" s="145">
        <v>9</v>
      </c>
      <c r="J44" s="146">
        <v>1</v>
      </c>
      <c r="K44" s="146">
        <v>48</v>
      </c>
      <c r="L44" s="146">
        <v>127</v>
      </c>
      <c r="M44" s="146">
        <v>51</v>
      </c>
      <c r="N44" s="146">
        <v>0</v>
      </c>
      <c r="O44" s="146">
        <v>0</v>
      </c>
      <c r="P44" s="146">
        <v>18</v>
      </c>
      <c r="Q44" s="146">
        <v>0</v>
      </c>
      <c r="R44" s="146">
        <v>1</v>
      </c>
      <c r="S44" s="146">
        <v>4</v>
      </c>
      <c r="T44" s="146">
        <v>10</v>
      </c>
      <c r="U44" s="146">
        <v>0</v>
      </c>
      <c r="V44" s="146">
        <v>0</v>
      </c>
      <c r="W44" s="146">
        <v>0</v>
      </c>
      <c r="X44" s="149">
        <v>56</v>
      </c>
    </row>
    <row r="45" spans="1:24" ht="17.45" customHeight="1" x14ac:dyDescent="0.15">
      <c r="A45" s="14"/>
      <c r="B45" s="331" t="s">
        <v>86</v>
      </c>
      <c r="C45" s="331"/>
      <c r="D45" s="331"/>
      <c r="E45" s="332"/>
      <c r="F45" s="10" t="s">
        <v>21</v>
      </c>
      <c r="G45" s="263"/>
      <c r="H45" s="144">
        <f t="shared" si="3"/>
        <v>326</v>
      </c>
      <c r="I45" s="145">
        <v>9</v>
      </c>
      <c r="J45" s="146">
        <v>1</v>
      </c>
      <c r="K45" s="146">
        <v>48</v>
      </c>
      <c r="L45" s="146">
        <v>127</v>
      </c>
      <c r="M45" s="146">
        <v>51</v>
      </c>
      <c r="N45" s="146">
        <v>0</v>
      </c>
      <c r="O45" s="146">
        <v>0</v>
      </c>
      <c r="P45" s="146">
        <v>18</v>
      </c>
      <c r="Q45" s="146">
        <v>0</v>
      </c>
      <c r="R45" s="146">
        <v>1</v>
      </c>
      <c r="S45" s="146">
        <v>4</v>
      </c>
      <c r="T45" s="146">
        <v>10</v>
      </c>
      <c r="U45" s="146">
        <v>0</v>
      </c>
      <c r="V45" s="146">
        <v>0</v>
      </c>
      <c r="W45" s="146">
        <v>0</v>
      </c>
      <c r="X45" s="149">
        <v>57</v>
      </c>
    </row>
    <row r="46" spans="1:24" ht="17.45" customHeight="1" x14ac:dyDescent="0.15">
      <c r="A46" s="14"/>
      <c r="B46" s="331" t="s">
        <v>93</v>
      </c>
      <c r="C46" s="331"/>
      <c r="D46" s="331"/>
      <c r="E46" s="332"/>
      <c r="F46" s="10" t="s">
        <v>22</v>
      </c>
      <c r="G46" s="263"/>
      <c r="H46" s="144">
        <f t="shared" si="3"/>
        <v>218</v>
      </c>
      <c r="I46" s="145">
        <v>3</v>
      </c>
      <c r="J46" s="146">
        <v>1</v>
      </c>
      <c r="K46" s="146">
        <v>45</v>
      </c>
      <c r="L46" s="146">
        <v>26</v>
      </c>
      <c r="M46" s="146">
        <v>117</v>
      </c>
      <c r="N46" s="146">
        <v>0</v>
      </c>
      <c r="O46" s="146">
        <v>0</v>
      </c>
      <c r="P46" s="146">
        <v>0</v>
      </c>
      <c r="Q46" s="146">
        <v>2</v>
      </c>
      <c r="R46" s="146">
        <v>0</v>
      </c>
      <c r="S46" s="146">
        <v>0</v>
      </c>
      <c r="T46" s="146">
        <v>0</v>
      </c>
      <c r="U46" s="146">
        <v>0</v>
      </c>
      <c r="V46" s="146">
        <v>0</v>
      </c>
      <c r="W46" s="146">
        <v>0</v>
      </c>
      <c r="X46" s="149">
        <v>24</v>
      </c>
    </row>
    <row r="47" spans="1:24" ht="17.45" customHeight="1" x14ac:dyDescent="0.15">
      <c r="A47" s="14"/>
      <c r="B47" s="331" t="s">
        <v>87</v>
      </c>
      <c r="C47" s="331"/>
      <c r="D47" s="331"/>
      <c r="E47" s="332"/>
      <c r="F47" s="10" t="s">
        <v>21</v>
      </c>
      <c r="G47" s="263"/>
      <c r="H47" s="144">
        <f t="shared" si="3"/>
        <v>218</v>
      </c>
      <c r="I47" s="145">
        <v>3</v>
      </c>
      <c r="J47" s="146">
        <v>1</v>
      </c>
      <c r="K47" s="146">
        <v>45</v>
      </c>
      <c r="L47" s="146">
        <v>26</v>
      </c>
      <c r="M47" s="146">
        <v>117</v>
      </c>
      <c r="N47" s="146">
        <v>0</v>
      </c>
      <c r="O47" s="146">
        <v>0</v>
      </c>
      <c r="P47" s="146">
        <v>0</v>
      </c>
      <c r="Q47" s="146">
        <v>2</v>
      </c>
      <c r="R47" s="146">
        <v>0</v>
      </c>
      <c r="S47" s="146">
        <v>0</v>
      </c>
      <c r="T47" s="146">
        <v>0</v>
      </c>
      <c r="U47" s="146">
        <v>0</v>
      </c>
      <c r="V47" s="146">
        <v>0</v>
      </c>
      <c r="W47" s="146">
        <v>0</v>
      </c>
      <c r="X47" s="149">
        <v>24</v>
      </c>
    </row>
    <row r="48" spans="1:24" ht="17.45" customHeight="1" x14ac:dyDescent="0.15">
      <c r="A48" s="14"/>
      <c r="B48" s="331" t="s">
        <v>94</v>
      </c>
      <c r="C48" s="331"/>
      <c r="D48" s="331"/>
      <c r="E48" s="332"/>
      <c r="F48" s="10" t="s">
        <v>22</v>
      </c>
      <c r="G48" s="263"/>
      <c r="H48" s="144">
        <f t="shared" si="3"/>
        <v>173</v>
      </c>
      <c r="I48" s="145">
        <v>8</v>
      </c>
      <c r="J48" s="146">
        <v>1</v>
      </c>
      <c r="K48" s="146">
        <v>43</v>
      </c>
      <c r="L48" s="146">
        <v>25</v>
      </c>
      <c r="M48" s="146">
        <v>70</v>
      </c>
      <c r="N48" s="146">
        <v>0</v>
      </c>
      <c r="O48" s="146">
        <v>0</v>
      </c>
      <c r="P48" s="146">
        <v>0</v>
      </c>
      <c r="Q48" s="146">
        <v>2</v>
      </c>
      <c r="R48" s="146">
        <v>0</v>
      </c>
      <c r="S48" s="146">
        <v>0</v>
      </c>
      <c r="T48" s="146">
        <v>0</v>
      </c>
      <c r="U48" s="146">
        <v>0</v>
      </c>
      <c r="V48" s="146">
        <v>0</v>
      </c>
      <c r="W48" s="146">
        <v>0</v>
      </c>
      <c r="X48" s="149">
        <v>24</v>
      </c>
    </row>
    <row r="49" spans="1:25" ht="17.45" customHeight="1" x14ac:dyDescent="0.15">
      <c r="A49" s="14"/>
      <c r="B49" s="331" t="s">
        <v>87</v>
      </c>
      <c r="C49" s="331"/>
      <c r="D49" s="331"/>
      <c r="E49" s="332"/>
      <c r="F49" s="10" t="s">
        <v>21</v>
      </c>
      <c r="G49" s="263"/>
      <c r="H49" s="144">
        <f t="shared" si="3"/>
        <v>173</v>
      </c>
      <c r="I49" s="145">
        <v>8</v>
      </c>
      <c r="J49" s="146">
        <v>1</v>
      </c>
      <c r="K49" s="146">
        <v>43</v>
      </c>
      <c r="L49" s="146">
        <v>25</v>
      </c>
      <c r="M49" s="146">
        <v>70</v>
      </c>
      <c r="N49" s="146">
        <v>0</v>
      </c>
      <c r="O49" s="146">
        <v>0</v>
      </c>
      <c r="P49" s="146">
        <v>0</v>
      </c>
      <c r="Q49" s="146">
        <v>2</v>
      </c>
      <c r="R49" s="146">
        <v>0</v>
      </c>
      <c r="S49" s="146">
        <v>0</v>
      </c>
      <c r="T49" s="146">
        <v>0</v>
      </c>
      <c r="U49" s="146">
        <v>0</v>
      </c>
      <c r="V49" s="146">
        <v>0</v>
      </c>
      <c r="W49" s="146">
        <v>0</v>
      </c>
      <c r="X49" s="149">
        <v>24</v>
      </c>
    </row>
    <row r="50" spans="1:25" ht="17.45" customHeight="1" x14ac:dyDescent="0.15">
      <c r="A50" s="14"/>
      <c r="B50" s="331" t="s">
        <v>95</v>
      </c>
      <c r="C50" s="331"/>
      <c r="D50" s="331"/>
      <c r="E50" s="332"/>
      <c r="F50" s="10" t="s">
        <v>22</v>
      </c>
      <c r="G50" s="263"/>
      <c r="H50" s="144">
        <f t="shared" si="3"/>
        <v>256</v>
      </c>
      <c r="I50" s="145">
        <v>10</v>
      </c>
      <c r="J50" s="146">
        <v>1</v>
      </c>
      <c r="K50" s="146">
        <v>59</v>
      </c>
      <c r="L50" s="146">
        <v>66</v>
      </c>
      <c r="M50" s="146">
        <v>55</v>
      </c>
      <c r="N50" s="146">
        <v>0</v>
      </c>
      <c r="O50" s="146">
        <v>7</v>
      </c>
      <c r="P50" s="146">
        <v>17</v>
      </c>
      <c r="Q50" s="146">
        <v>3</v>
      </c>
      <c r="R50" s="146">
        <v>4</v>
      </c>
      <c r="S50" s="146">
        <v>0</v>
      </c>
      <c r="T50" s="146">
        <v>2</v>
      </c>
      <c r="U50" s="146">
        <v>0</v>
      </c>
      <c r="V50" s="146">
        <v>0</v>
      </c>
      <c r="W50" s="146">
        <v>0</v>
      </c>
      <c r="X50" s="149">
        <v>32</v>
      </c>
    </row>
    <row r="51" spans="1:25" ht="17.45" customHeight="1" x14ac:dyDescent="0.15">
      <c r="A51" s="14"/>
      <c r="B51" s="331" t="s">
        <v>87</v>
      </c>
      <c r="C51" s="331"/>
      <c r="D51" s="331"/>
      <c r="E51" s="332"/>
      <c r="F51" s="10" t="s">
        <v>21</v>
      </c>
      <c r="G51" s="263"/>
      <c r="H51" s="144">
        <f t="shared" si="3"/>
        <v>256</v>
      </c>
      <c r="I51" s="145">
        <v>10</v>
      </c>
      <c r="J51" s="146">
        <v>1</v>
      </c>
      <c r="K51" s="146">
        <v>59</v>
      </c>
      <c r="L51" s="146">
        <v>66</v>
      </c>
      <c r="M51" s="146">
        <v>55</v>
      </c>
      <c r="N51" s="146">
        <v>0</v>
      </c>
      <c r="O51" s="146">
        <v>7</v>
      </c>
      <c r="P51" s="146">
        <v>17</v>
      </c>
      <c r="Q51" s="146">
        <v>3</v>
      </c>
      <c r="R51" s="146">
        <v>4</v>
      </c>
      <c r="S51" s="146">
        <v>0</v>
      </c>
      <c r="T51" s="146">
        <v>2</v>
      </c>
      <c r="U51" s="146">
        <v>0</v>
      </c>
      <c r="V51" s="146">
        <v>0</v>
      </c>
      <c r="W51" s="146">
        <v>0</v>
      </c>
      <c r="X51" s="149">
        <v>32</v>
      </c>
    </row>
    <row r="52" spans="1:25" ht="17.45" customHeight="1" x14ac:dyDescent="0.15">
      <c r="A52" s="14"/>
      <c r="B52" s="331" t="s">
        <v>96</v>
      </c>
      <c r="C52" s="331"/>
      <c r="D52" s="331"/>
      <c r="E52" s="332"/>
      <c r="F52" s="10" t="s">
        <v>22</v>
      </c>
      <c r="G52" s="263"/>
      <c r="H52" s="144">
        <f t="shared" si="3"/>
        <v>236</v>
      </c>
      <c r="I52" s="145">
        <v>3</v>
      </c>
      <c r="J52" s="146">
        <v>0</v>
      </c>
      <c r="K52" s="146">
        <v>34</v>
      </c>
      <c r="L52" s="146">
        <v>78</v>
      </c>
      <c r="M52" s="146">
        <v>56</v>
      </c>
      <c r="N52" s="146">
        <v>0</v>
      </c>
      <c r="O52" s="146">
        <v>0</v>
      </c>
      <c r="P52" s="146">
        <v>0</v>
      </c>
      <c r="Q52" s="146">
        <v>0</v>
      </c>
      <c r="R52" s="146">
        <v>0</v>
      </c>
      <c r="S52" s="146">
        <v>35</v>
      </c>
      <c r="T52" s="146">
        <v>0</v>
      </c>
      <c r="U52" s="146">
        <v>0</v>
      </c>
      <c r="V52" s="146">
        <v>0</v>
      </c>
      <c r="W52" s="146">
        <v>0</v>
      </c>
      <c r="X52" s="149">
        <v>30</v>
      </c>
    </row>
    <row r="53" spans="1:25" ht="17.45" customHeight="1" thickBot="1" x14ac:dyDescent="0.2">
      <c r="A53" s="13"/>
      <c r="B53" s="333" t="s">
        <v>87</v>
      </c>
      <c r="C53" s="333"/>
      <c r="D53" s="333"/>
      <c r="E53" s="339"/>
      <c r="F53" s="35" t="s">
        <v>21</v>
      </c>
      <c r="G53" s="264"/>
      <c r="H53" s="130">
        <f t="shared" si="3"/>
        <v>232</v>
      </c>
      <c r="I53" s="150">
        <v>3</v>
      </c>
      <c r="J53" s="151">
        <v>0</v>
      </c>
      <c r="K53" s="151">
        <v>34</v>
      </c>
      <c r="L53" s="151">
        <v>74</v>
      </c>
      <c r="M53" s="151">
        <v>56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35</v>
      </c>
      <c r="T53" s="151">
        <v>0</v>
      </c>
      <c r="U53" s="151">
        <v>0</v>
      </c>
      <c r="V53" s="151">
        <v>0</v>
      </c>
      <c r="W53" s="151">
        <v>0</v>
      </c>
      <c r="X53" s="152">
        <v>30</v>
      </c>
    </row>
    <row r="54" spans="1:25" ht="8.25" customHeight="1" x14ac:dyDescent="0.15">
      <c r="A54" s="11"/>
      <c r="B54" s="33"/>
      <c r="C54" s="34"/>
      <c r="D54" s="34"/>
      <c r="E54" s="34"/>
      <c r="F54" s="33"/>
      <c r="G54" s="265"/>
      <c r="H54" s="3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5" s="6" customFormat="1" ht="20.25" customHeight="1" thickBot="1" x14ac:dyDescent="0.2">
      <c r="A55" s="31"/>
      <c r="B55" s="338" t="s">
        <v>20</v>
      </c>
      <c r="C55" s="338"/>
      <c r="D55" s="338"/>
      <c r="E55" s="338"/>
      <c r="F55" s="338"/>
      <c r="G55" s="338"/>
      <c r="H55" s="338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5" s="6" customFormat="1" ht="9.75" customHeight="1" x14ac:dyDescent="0.15">
      <c r="A56" s="318" t="s">
        <v>267</v>
      </c>
      <c r="B56" s="319"/>
      <c r="C56" s="319"/>
      <c r="D56" s="319"/>
      <c r="E56" s="319"/>
      <c r="F56" s="319"/>
      <c r="G56" s="320"/>
      <c r="H56" s="30"/>
      <c r="I56" s="2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7"/>
      <c r="Y56" s="12"/>
    </row>
    <row r="57" spans="1:25" s="6" customFormat="1" ht="54.6" customHeight="1" x14ac:dyDescent="0.15">
      <c r="A57" s="321"/>
      <c r="B57" s="322"/>
      <c r="C57" s="322"/>
      <c r="D57" s="322"/>
      <c r="E57" s="322"/>
      <c r="F57" s="322"/>
      <c r="G57" s="323"/>
      <c r="H57" s="26" t="s">
        <v>16</v>
      </c>
      <c r="I57" s="25" t="s">
        <v>15</v>
      </c>
      <c r="J57" s="3" t="s">
        <v>14</v>
      </c>
      <c r="K57" s="3" t="s">
        <v>13</v>
      </c>
      <c r="L57" s="3" t="s">
        <v>12</v>
      </c>
      <c r="M57" s="3" t="s">
        <v>11</v>
      </c>
      <c r="N57" s="3" t="s">
        <v>10</v>
      </c>
      <c r="O57" s="3" t="s">
        <v>9</v>
      </c>
      <c r="P57" s="3" t="s">
        <v>8</v>
      </c>
      <c r="Q57" s="3" t="s">
        <v>7</v>
      </c>
      <c r="R57" s="3" t="s">
        <v>6</v>
      </c>
      <c r="S57" s="4" t="s">
        <v>5</v>
      </c>
      <c r="T57" s="3" t="s">
        <v>4</v>
      </c>
      <c r="U57" s="3" t="s">
        <v>3</v>
      </c>
      <c r="V57" s="3" t="s">
        <v>2</v>
      </c>
      <c r="W57" s="3" t="s">
        <v>1</v>
      </c>
      <c r="X57" s="24" t="s">
        <v>0</v>
      </c>
    </row>
    <row r="58" spans="1:25" s="6" customFormat="1" ht="9.6" customHeight="1" thickBot="1" x14ac:dyDescent="0.2">
      <c r="A58" s="324"/>
      <c r="B58" s="325"/>
      <c r="C58" s="325"/>
      <c r="D58" s="325"/>
      <c r="E58" s="325"/>
      <c r="F58" s="325"/>
      <c r="G58" s="326"/>
      <c r="H58" s="23"/>
      <c r="I58" s="22"/>
      <c r="J58" s="1"/>
      <c r="K58" s="1"/>
      <c r="L58" s="1"/>
      <c r="M58" s="1"/>
      <c r="N58" s="1"/>
      <c r="O58" s="1"/>
      <c r="P58" s="1"/>
      <c r="Q58" s="1"/>
      <c r="R58" s="1"/>
      <c r="S58" s="2"/>
      <c r="T58" s="1"/>
      <c r="U58" s="1"/>
      <c r="V58" s="1"/>
      <c r="W58" s="1"/>
      <c r="X58" s="21"/>
    </row>
    <row r="59" spans="1:25" s="6" customFormat="1" ht="17.25" customHeight="1" x14ac:dyDescent="0.15">
      <c r="A59" s="20"/>
      <c r="B59" s="313"/>
      <c r="C59" s="314"/>
      <c r="D59" s="314"/>
      <c r="E59" s="314"/>
      <c r="F59" s="314"/>
      <c r="G59" s="261"/>
      <c r="H59" s="19" t="s">
        <v>19</v>
      </c>
      <c r="I59" s="18" t="s">
        <v>19</v>
      </c>
      <c r="J59" s="17" t="s">
        <v>19</v>
      </c>
      <c r="K59" s="17" t="s">
        <v>19</v>
      </c>
      <c r="L59" s="17" t="s">
        <v>19</v>
      </c>
      <c r="M59" s="17" t="s">
        <v>19</v>
      </c>
      <c r="N59" s="17" t="s">
        <v>19</v>
      </c>
      <c r="O59" s="17" t="s">
        <v>19</v>
      </c>
      <c r="P59" s="17" t="s">
        <v>19</v>
      </c>
      <c r="Q59" s="17" t="s">
        <v>19</v>
      </c>
      <c r="R59" s="17" t="s">
        <v>19</v>
      </c>
      <c r="S59" s="17" t="s">
        <v>19</v>
      </c>
      <c r="T59" s="17" t="s">
        <v>19</v>
      </c>
      <c r="U59" s="17" t="s">
        <v>19</v>
      </c>
      <c r="V59" s="17" t="s">
        <v>19</v>
      </c>
      <c r="W59" s="17" t="s">
        <v>19</v>
      </c>
      <c r="X59" s="16" t="s">
        <v>19</v>
      </c>
    </row>
    <row r="60" spans="1:25" ht="20.45" customHeight="1" thickBot="1" x14ac:dyDescent="0.2">
      <c r="A60" s="15"/>
      <c r="B60" s="315" t="s">
        <v>18</v>
      </c>
      <c r="C60" s="315"/>
      <c r="D60" s="315"/>
      <c r="E60" s="315"/>
      <c r="F60" s="315"/>
      <c r="G60" s="262"/>
      <c r="H60" s="130">
        <f>SUM(I60:X60)</f>
        <v>46948</v>
      </c>
      <c r="I60" s="131">
        <f>SUM(I61:I72)</f>
        <v>1888</v>
      </c>
      <c r="J60" s="132">
        <f t="shared" ref="J60:X60" si="4">SUM(J61:J72)</f>
        <v>280</v>
      </c>
      <c r="K60" s="132">
        <f t="shared" si="4"/>
        <v>1580</v>
      </c>
      <c r="L60" s="132">
        <f t="shared" si="4"/>
        <v>8543</v>
      </c>
      <c r="M60" s="132">
        <f t="shared" si="4"/>
        <v>11992</v>
      </c>
      <c r="N60" s="132">
        <f t="shared" si="4"/>
        <v>6422</v>
      </c>
      <c r="O60" s="132">
        <f t="shared" si="4"/>
        <v>958</v>
      </c>
      <c r="P60" s="132">
        <f t="shared" si="4"/>
        <v>278</v>
      </c>
      <c r="Q60" s="132">
        <f t="shared" si="4"/>
        <v>7767</v>
      </c>
      <c r="R60" s="132">
        <f t="shared" si="4"/>
        <v>830</v>
      </c>
      <c r="S60" s="132">
        <f t="shared" si="4"/>
        <v>611</v>
      </c>
      <c r="T60" s="132">
        <f t="shared" si="4"/>
        <v>1488</v>
      </c>
      <c r="U60" s="132">
        <f t="shared" si="4"/>
        <v>1082</v>
      </c>
      <c r="V60" s="132">
        <f t="shared" si="4"/>
        <v>122</v>
      </c>
      <c r="W60" s="132">
        <f t="shared" si="4"/>
        <v>54</v>
      </c>
      <c r="X60" s="133">
        <f t="shared" si="4"/>
        <v>3053</v>
      </c>
    </row>
    <row r="61" spans="1:25" ht="30" customHeight="1" x14ac:dyDescent="0.15">
      <c r="A61" s="14"/>
      <c r="B61" s="340" t="s">
        <v>17</v>
      </c>
      <c r="C61" s="340"/>
      <c r="D61" s="340"/>
      <c r="E61" s="341"/>
      <c r="F61" s="341"/>
      <c r="G61" s="263"/>
      <c r="H61" s="134">
        <f>SUM(I61:X61)</f>
        <v>32009</v>
      </c>
      <c r="I61" s="135">
        <v>1342</v>
      </c>
      <c r="J61" s="136">
        <v>265</v>
      </c>
      <c r="K61" s="136">
        <v>1070</v>
      </c>
      <c r="L61" s="136">
        <v>5929</v>
      </c>
      <c r="M61" s="136">
        <v>8329</v>
      </c>
      <c r="N61" s="136">
        <v>3462</v>
      </c>
      <c r="O61" s="136">
        <v>732</v>
      </c>
      <c r="P61" s="136">
        <v>211</v>
      </c>
      <c r="Q61" s="136">
        <v>5462</v>
      </c>
      <c r="R61" s="136">
        <v>391</v>
      </c>
      <c r="S61" s="136">
        <v>374</v>
      </c>
      <c r="T61" s="136">
        <v>1466</v>
      </c>
      <c r="U61" s="136">
        <v>619</v>
      </c>
      <c r="V61" s="136">
        <v>88</v>
      </c>
      <c r="W61" s="136">
        <v>54</v>
      </c>
      <c r="X61" s="137">
        <v>2215</v>
      </c>
    </row>
    <row r="62" spans="1:25" ht="30" customHeight="1" x14ac:dyDescent="0.15">
      <c r="A62" s="14"/>
      <c r="B62" s="267" t="s">
        <v>97</v>
      </c>
      <c r="C62" s="342" t="s">
        <v>98</v>
      </c>
      <c r="D62" s="342"/>
      <c r="E62" s="342"/>
      <c r="F62" s="342"/>
      <c r="G62" s="263"/>
      <c r="H62" s="134">
        <f t="shared" ref="H62:H72" si="5">SUM(I62:X62)</f>
        <v>821</v>
      </c>
      <c r="I62" s="138">
        <v>17</v>
      </c>
      <c r="J62" s="139" t="s">
        <v>71</v>
      </c>
      <c r="K62" s="139">
        <v>75</v>
      </c>
      <c r="L62" s="139">
        <v>71</v>
      </c>
      <c r="M62" s="139">
        <v>249</v>
      </c>
      <c r="N62" s="139">
        <v>110</v>
      </c>
      <c r="O62" s="139">
        <v>10</v>
      </c>
      <c r="P62" s="139" t="s">
        <v>71</v>
      </c>
      <c r="Q62" s="139">
        <v>177</v>
      </c>
      <c r="R62" s="139">
        <v>12</v>
      </c>
      <c r="S62" s="139">
        <v>40</v>
      </c>
      <c r="T62" s="139" t="s">
        <v>71</v>
      </c>
      <c r="U62" s="139">
        <v>35</v>
      </c>
      <c r="V62" s="139" t="s">
        <v>71</v>
      </c>
      <c r="W62" s="139" t="s">
        <v>71</v>
      </c>
      <c r="X62" s="140">
        <v>25</v>
      </c>
    </row>
    <row r="63" spans="1:25" ht="30" customHeight="1" x14ac:dyDescent="0.15">
      <c r="A63" s="14"/>
      <c r="B63" s="267" t="s">
        <v>99</v>
      </c>
      <c r="C63" s="343" t="s">
        <v>83</v>
      </c>
      <c r="D63" s="343"/>
      <c r="E63" s="343"/>
      <c r="F63" s="343"/>
      <c r="G63" s="263"/>
      <c r="H63" s="134">
        <f t="shared" si="5"/>
        <v>1203</v>
      </c>
      <c r="I63" s="138">
        <v>24</v>
      </c>
      <c r="J63" s="139">
        <v>2</v>
      </c>
      <c r="K63" s="139">
        <v>36</v>
      </c>
      <c r="L63" s="139">
        <v>254</v>
      </c>
      <c r="M63" s="139">
        <v>309</v>
      </c>
      <c r="N63" s="139">
        <v>279</v>
      </c>
      <c r="O63" s="139">
        <v>8</v>
      </c>
      <c r="P63" s="139">
        <v>6</v>
      </c>
      <c r="Q63" s="139">
        <v>198</v>
      </c>
      <c r="R63" s="139">
        <v>17</v>
      </c>
      <c r="S63" s="139" t="s">
        <v>71</v>
      </c>
      <c r="T63" s="139" t="s">
        <v>71</v>
      </c>
      <c r="U63" s="139">
        <v>43</v>
      </c>
      <c r="V63" s="139" t="s">
        <v>71</v>
      </c>
      <c r="W63" s="139" t="s">
        <v>71</v>
      </c>
      <c r="X63" s="140">
        <v>27</v>
      </c>
    </row>
    <row r="64" spans="1:25" ht="30" customHeight="1" x14ac:dyDescent="0.15">
      <c r="A64" s="14"/>
      <c r="B64" s="267" t="s">
        <v>100</v>
      </c>
      <c r="C64" s="343" t="s">
        <v>83</v>
      </c>
      <c r="D64" s="343"/>
      <c r="E64" s="343"/>
      <c r="F64" s="343"/>
      <c r="G64" s="263"/>
      <c r="H64" s="134">
        <f t="shared" si="5"/>
        <v>2142</v>
      </c>
      <c r="I64" s="138">
        <v>62</v>
      </c>
      <c r="J64" s="139">
        <v>6</v>
      </c>
      <c r="K64" s="139">
        <v>28</v>
      </c>
      <c r="L64" s="139">
        <v>447</v>
      </c>
      <c r="M64" s="139">
        <v>514</v>
      </c>
      <c r="N64" s="139">
        <v>406</v>
      </c>
      <c r="O64" s="139">
        <v>27</v>
      </c>
      <c r="P64" s="139" t="s">
        <v>71</v>
      </c>
      <c r="Q64" s="139">
        <v>469</v>
      </c>
      <c r="R64" s="139">
        <v>35</v>
      </c>
      <c r="S64" s="139">
        <v>31</v>
      </c>
      <c r="T64" s="139" t="s">
        <v>71</v>
      </c>
      <c r="U64" s="139">
        <v>12</v>
      </c>
      <c r="V64" s="139">
        <v>5</v>
      </c>
      <c r="W64" s="139" t="s">
        <v>71</v>
      </c>
      <c r="X64" s="140">
        <v>100</v>
      </c>
    </row>
    <row r="65" spans="1:24" ht="30" customHeight="1" x14ac:dyDescent="0.15">
      <c r="A65" s="14"/>
      <c r="B65" s="267" t="s">
        <v>101</v>
      </c>
      <c r="C65" s="343" t="s">
        <v>82</v>
      </c>
      <c r="D65" s="343"/>
      <c r="E65" s="343"/>
      <c r="F65" s="343"/>
      <c r="G65" s="263"/>
      <c r="H65" s="134">
        <f t="shared" si="5"/>
        <v>1009</v>
      </c>
      <c r="I65" s="138">
        <v>55</v>
      </c>
      <c r="J65" s="139">
        <v>1</v>
      </c>
      <c r="K65" s="139">
        <v>24</v>
      </c>
      <c r="L65" s="139">
        <v>180</v>
      </c>
      <c r="M65" s="139">
        <v>138</v>
      </c>
      <c r="N65" s="139">
        <v>340</v>
      </c>
      <c r="O65" s="139">
        <v>7</v>
      </c>
      <c r="P65" s="139" t="s">
        <v>71</v>
      </c>
      <c r="Q65" s="139">
        <v>146</v>
      </c>
      <c r="R65" s="139">
        <v>34</v>
      </c>
      <c r="S65" s="139">
        <v>4</v>
      </c>
      <c r="T65" s="139" t="s">
        <v>71</v>
      </c>
      <c r="U65" s="139">
        <v>23</v>
      </c>
      <c r="V65" s="139">
        <v>1</v>
      </c>
      <c r="W65" s="139" t="s">
        <v>71</v>
      </c>
      <c r="X65" s="140">
        <v>56</v>
      </c>
    </row>
    <row r="66" spans="1:24" ht="30" customHeight="1" x14ac:dyDescent="0.15">
      <c r="A66" s="14"/>
      <c r="B66" s="267" t="s">
        <v>102</v>
      </c>
      <c r="C66" s="343" t="s">
        <v>83</v>
      </c>
      <c r="D66" s="343"/>
      <c r="E66" s="343"/>
      <c r="F66" s="343"/>
      <c r="G66" s="263"/>
      <c r="H66" s="134">
        <f t="shared" si="5"/>
        <v>1934</v>
      </c>
      <c r="I66" s="138">
        <v>51</v>
      </c>
      <c r="J66" s="139" t="s">
        <v>71</v>
      </c>
      <c r="K66" s="139">
        <v>25</v>
      </c>
      <c r="L66" s="139">
        <v>273</v>
      </c>
      <c r="M66" s="139">
        <v>417</v>
      </c>
      <c r="N66" s="139">
        <v>561</v>
      </c>
      <c r="O66" s="139">
        <v>7</v>
      </c>
      <c r="P66" s="139">
        <v>3</v>
      </c>
      <c r="Q66" s="139">
        <v>236</v>
      </c>
      <c r="R66" s="139">
        <v>70</v>
      </c>
      <c r="S66" s="139">
        <v>16</v>
      </c>
      <c r="T66" s="139" t="s">
        <v>71</v>
      </c>
      <c r="U66" s="139">
        <v>77</v>
      </c>
      <c r="V66" s="139">
        <v>1</v>
      </c>
      <c r="W66" s="139" t="s">
        <v>71</v>
      </c>
      <c r="X66" s="140">
        <v>197</v>
      </c>
    </row>
    <row r="67" spans="1:24" ht="30" customHeight="1" x14ac:dyDescent="0.15">
      <c r="A67" s="14"/>
      <c r="B67" s="267" t="s">
        <v>103</v>
      </c>
      <c r="C67" s="343" t="s">
        <v>82</v>
      </c>
      <c r="D67" s="343"/>
      <c r="E67" s="343"/>
      <c r="F67" s="343"/>
      <c r="G67" s="263"/>
      <c r="H67" s="134">
        <f t="shared" si="5"/>
        <v>876</v>
      </c>
      <c r="I67" s="138">
        <v>88</v>
      </c>
      <c r="J67" s="139">
        <v>1</v>
      </c>
      <c r="K67" s="139">
        <v>6</v>
      </c>
      <c r="L67" s="139">
        <v>195</v>
      </c>
      <c r="M67" s="139">
        <v>94</v>
      </c>
      <c r="N67" s="139">
        <v>201</v>
      </c>
      <c r="O67" s="139">
        <v>31</v>
      </c>
      <c r="P67" s="139" t="s">
        <v>71</v>
      </c>
      <c r="Q67" s="139">
        <v>105</v>
      </c>
      <c r="R67" s="139">
        <v>41</v>
      </c>
      <c r="S67" s="139">
        <v>13</v>
      </c>
      <c r="T67" s="139" t="s">
        <v>71</v>
      </c>
      <c r="U67" s="139">
        <v>35</v>
      </c>
      <c r="V67" s="139">
        <v>7</v>
      </c>
      <c r="W67" s="139" t="s">
        <v>71</v>
      </c>
      <c r="X67" s="140">
        <v>59</v>
      </c>
    </row>
    <row r="68" spans="1:24" ht="30" customHeight="1" x14ac:dyDescent="0.15">
      <c r="A68" s="14"/>
      <c r="B68" s="267" t="s">
        <v>104</v>
      </c>
      <c r="C68" s="343" t="s">
        <v>82</v>
      </c>
      <c r="D68" s="343"/>
      <c r="E68" s="343"/>
      <c r="F68" s="343"/>
      <c r="G68" s="263"/>
      <c r="H68" s="134">
        <f t="shared" si="5"/>
        <v>1665</v>
      </c>
      <c r="I68" s="138">
        <v>62</v>
      </c>
      <c r="J68" s="139">
        <v>2</v>
      </c>
      <c r="K68" s="139">
        <v>100</v>
      </c>
      <c r="L68" s="139">
        <v>398</v>
      </c>
      <c r="M68" s="139">
        <v>296</v>
      </c>
      <c r="N68" s="139">
        <v>272</v>
      </c>
      <c r="O68" s="139">
        <v>16</v>
      </c>
      <c r="P68" s="139">
        <v>36</v>
      </c>
      <c r="Q68" s="139">
        <v>197</v>
      </c>
      <c r="R68" s="139">
        <v>55</v>
      </c>
      <c r="S68" s="139">
        <v>20</v>
      </c>
      <c r="T68" s="139">
        <v>20</v>
      </c>
      <c r="U68" s="139">
        <v>64</v>
      </c>
      <c r="V68" s="139">
        <v>4</v>
      </c>
      <c r="W68" s="139" t="s">
        <v>71</v>
      </c>
      <c r="X68" s="140">
        <v>123</v>
      </c>
    </row>
    <row r="69" spans="1:24" ht="30" customHeight="1" x14ac:dyDescent="0.15">
      <c r="A69" s="14"/>
      <c r="B69" s="267" t="s">
        <v>105</v>
      </c>
      <c r="C69" s="343" t="s">
        <v>82</v>
      </c>
      <c r="D69" s="343"/>
      <c r="E69" s="343"/>
      <c r="F69" s="343"/>
      <c r="G69" s="263"/>
      <c r="H69" s="134">
        <f t="shared" si="5"/>
        <v>1036</v>
      </c>
      <c r="I69" s="138">
        <v>17</v>
      </c>
      <c r="J69" s="139">
        <v>1</v>
      </c>
      <c r="K69" s="139">
        <v>48</v>
      </c>
      <c r="L69" s="139">
        <v>125</v>
      </c>
      <c r="M69" s="139">
        <v>319</v>
      </c>
      <c r="N69" s="139">
        <v>186</v>
      </c>
      <c r="O69" s="139">
        <v>9</v>
      </c>
      <c r="P69" s="139">
        <v>1</v>
      </c>
      <c r="Q69" s="139">
        <v>136</v>
      </c>
      <c r="R69" s="139">
        <v>93</v>
      </c>
      <c r="S69" s="139" t="s">
        <v>71</v>
      </c>
      <c r="T69" s="139" t="s">
        <v>71</v>
      </c>
      <c r="U69" s="139">
        <v>51</v>
      </c>
      <c r="V69" s="139">
        <v>2</v>
      </c>
      <c r="W69" s="139" t="s">
        <v>71</v>
      </c>
      <c r="X69" s="140">
        <v>48</v>
      </c>
    </row>
    <row r="70" spans="1:24" ht="30" customHeight="1" x14ac:dyDescent="0.15">
      <c r="A70" s="14"/>
      <c r="B70" s="267" t="s">
        <v>106</v>
      </c>
      <c r="C70" s="343" t="s">
        <v>83</v>
      </c>
      <c r="D70" s="343"/>
      <c r="E70" s="343"/>
      <c r="F70" s="343"/>
      <c r="G70" s="263"/>
      <c r="H70" s="134">
        <f t="shared" si="5"/>
        <v>1016</v>
      </c>
      <c r="I70" s="138">
        <v>27</v>
      </c>
      <c r="J70" s="139">
        <v>1</v>
      </c>
      <c r="K70" s="139">
        <v>43</v>
      </c>
      <c r="L70" s="139">
        <v>74</v>
      </c>
      <c r="M70" s="139">
        <v>234</v>
      </c>
      <c r="N70" s="139">
        <v>231</v>
      </c>
      <c r="O70" s="139">
        <v>12</v>
      </c>
      <c r="P70" s="139" t="s">
        <v>71</v>
      </c>
      <c r="Q70" s="139">
        <v>274</v>
      </c>
      <c r="R70" s="139">
        <v>38</v>
      </c>
      <c r="S70" s="139" t="s">
        <v>71</v>
      </c>
      <c r="T70" s="139" t="s">
        <v>71</v>
      </c>
      <c r="U70" s="139">
        <v>14</v>
      </c>
      <c r="V70" s="139">
        <v>4</v>
      </c>
      <c r="W70" s="139" t="s">
        <v>71</v>
      </c>
      <c r="X70" s="140">
        <v>64</v>
      </c>
    </row>
    <row r="71" spans="1:24" ht="30" customHeight="1" x14ac:dyDescent="0.15">
      <c r="A71" s="14"/>
      <c r="B71" s="267" t="s">
        <v>107</v>
      </c>
      <c r="C71" s="343" t="s">
        <v>83</v>
      </c>
      <c r="D71" s="343"/>
      <c r="E71" s="343"/>
      <c r="F71" s="343"/>
      <c r="G71" s="263"/>
      <c r="H71" s="134">
        <f t="shared" si="5"/>
        <v>1684</v>
      </c>
      <c r="I71" s="138">
        <v>100</v>
      </c>
      <c r="J71" s="139">
        <v>1</v>
      </c>
      <c r="K71" s="139">
        <v>59</v>
      </c>
      <c r="L71" s="139">
        <v>352</v>
      </c>
      <c r="M71" s="139">
        <v>364</v>
      </c>
      <c r="N71" s="139">
        <v>297</v>
      </c>
      <c r="O71" s="139">
        <v>71</v>
      </c>
      <c r="P71" s="139">
        <v>17</v>
      </c>
      <c r="Q71" s="139">
        <v>237</v>
      </c>
      <c r="R71" s="139">
        <v>43</v>
      </c>
      <c r="S71" s="139">
        <v>1</v>
      </c>
      <c r="T71" s="139">
        <v>2</v>
      </c>
      <c r="U71" s="139">
        <v>35</v>
      </c>
      <c r="V71" s="139">
        <v>3</v>
      </c>
      <c r="W71" s="139" t="s">
        <v>71</v>
      </c>
      <c r="X71" s="140">
        <v>102</v>
      </c>
    </row>
    <row r="72" spans="1:24" ht="30" customHeight="1" thickBot="1" x14ac:dyDescent="0.2">
      <c r="A72" s="13"/>
      <c r="B72" s="268" t="s">
        <v>108</v>
      </c>
      <c r="C72" s="344" t="s">
        <v>82</v>
      </c>
      <c r="D72" s="344"/>
      <c r="E72" s="344"/>
      <c r="F72" s="344"/>
      <c r="G72" s="264"/>
      <c r="H72" s="131">
        <f t="shared" si="5"/>
        <v>1553</v>
      </c>
      <c r="I72" s="141">
        <v>43</v>
      </c>
      <c r="J72" s="142" t="s">
        <v>71</v>
      </c>
      <c r="K72" s="142">
        <v>66</v>
      </c>
      <c r="L72" s="142">
        <v>245</v>
      </c>
      <c r="M72" s="142">
        <v>729</v>
      </c>
      <c r="N72" s="142">
        <v>77</v>
      </c>
      <c r="O72" s="142">
        <v>28</v>
      </c>
      <c r="P72" s="142">
        <v>4</v>
      </c>
      <c r="Q72" s="142">
        <v>130</v>
      </c>
      <c r="R72" s="142">
        <v>1</v>
      </c>
      <c r="S72" s="142">
        <v>112</v>
      </c>
      <c r="T72" s="142" t="s">
        <v>71</v>
      </c>
      <c r="U72" s="142">
        <v>74</v>
      </c>
      <c r="V72" s="142">
        <v>7</v>
      </c>
      <c r="W72" s="142" t="s">
        <v>71</v>
      </c>
      <c r="X72" s="143">
        <v>37</v>
      </c>
    </row>
    <row r="73" spans="1:24" ht="15" customHeight="1" x14ac:dyDescent="0.15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23.1" customHeight="1" x14ac:dyDescent="0.15">
      <c r="H74" s="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15">
      <c r="A75" s="11"/>
      <c r="B75" s="10"/>
      <c r="C75" s="10"/>
      <c r="D75" s="10"/>
      <c r="E75" s="9"/>
      <c r="F75" s="9"/>
      <c r="G75" s="266"/>
    </row>
  </sheetData>
  <mergeCells count="64">
    <mergeCell ref="C71:F71"/>
    <mergeCell ref="C72:F72"/>
    <mergeCell ref="C64:F64"/>
    <mergeCell ref="C65:F65"/>
    <mergeCell ref="C66:F66"/>
    <mergeCell ref="C67:F67"/>
    <mergeCell ref="C68:F68"/>
    <mergeCell ref="C69:F69"/>
    <mergeCell ref="C70:F70"/>
    <mergeCell ref="B59:F59"/>
    <mergeCell ref="B60:F60"/>
    <mergeCell ref="B61:F61"/>
    <mergeCell ref="C62:F62"/>
    <mergeCell ref="C63:F63"/>
    <mergeCell ref="A56:G58"/>
    <mergeCell ref="B41:E41"/>
    <mergeCell ref="B42:E42"/>
    <mergeCell ref="B43:E43"/>
    <mergeCell ref="B44:E44"/>
    <mergeCell ref="B45:E45"/>
    <mergeCell ref="B46:E46"/>
    <mergeCell ref="B47:E47"/>
    <mergeCell ref="B55:H55"/>
    <mergeCell ref="B48:E48"/>
    <mergeCell ref="B49:E49"/>
    <mergeCell ref="B50:E50"/>
    <mergeCell ref="B51:E51"/>
    <mergeCell ref="B52:E52"/>
    <mergeCell ref="B53:E53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19:E19"/>
    <mergeCell ref="B20:E20"/>
    <mergeCell ref="B21:E21"/>
    <mergeCell ref="B25:F25"/>
    <mergeCell ref="A22:G24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13:E13"/>
    <mergeCell ref="B2:F2"/>
    <mergeCell ref="B6:F6"/>
    <mergeCell ref="B7:F7"/>
    <mergeCell ref="B8:E8"/>
    <mergeCell ref="A3:G5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scale="95" orientation="landscape" r:id="rId1"/>
  <headerFooter alignWithMargins="0"/>
  <rowBreaks count="2" manualBreakCount="2">
    <brk id="21" max="16383" man="1"/>
    <brk id="54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30"/>
  <sheetViews>
    <sheetView tabSelected="1" view="pageBreakPreview" zoomScaleNormal="100" zoomScaleSheetLayoutView="100" workbookViewId="0">
      <pane xSplit="8" ySplit="4" topLeftCell="I194" activePane="bottomRight" state="frozen"/>
      <selection activeCell="A56" sqref="A56:G58"/>
      <selection pane="topRight" activeCell="A56" sqref="A56:G58"/>
      <selection pane="bottomLeft" activeCell="A56" sqref="A56:G58"/>
      <selection pane="bottomRight" activeCell="M205" sqref="M205"/>
    </sheetView>
  </sheetViews>
  <sheetFormatPr defaultColWidth="9" defaultRowHeight="10.5" x14ac:dyDescent="0.15"/>
  <cols>
    <col min="1" max="1" width="1.5" style="160" customWidth="1"/>
    <col min="2" max="3" width="8.125" style="160" customWidth="1"/>
    <col min="4" max="4" width="10.75" style="160" customWidth="1"/>
    <col min="5" max="5" width="1.5" style="160" customWidth="1"/>
    <col min="6" max="6" width="7.625" style="160" customWidth="1"/>
    <col min="7" max="7" width="1.5" style="160" customWidth="1"/>
    <col min="8" max="8" width="8.25" style="164" bestFit="1" customWidth="1"/>
    <col min="9" max="9" width="6.625" style="165" customWidth="1"/>
    <col min="10" max="23" width="5.625" style="165" customWidth="1"/>
    <col min="24" max="24" width="7" style="165" customWidth="1"/>
    <col min="25" max="16384" width="9" style="161"/>
  </cols>
  <sheetData>
    <row r="1" spans="1:24" s="160" customFormat="1" ht="29.25" hidden="1" customHeight="1" x14ac:dyDescent="0.15">
      <c r="A1" s="157"/>
      <c r="B1" s="157"/>
      <c r="C1" s="157"/>
      <c r="D1" s="157"/>
      <c r="E1" s="157"/>
      <c r="F1" s="157"/>
      <c r="G1" s="157"/>
      <c r="H1" s="158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4" s="160" customFormat="1" ht="20.25" customHeight="1" thickBot="1" x14ac:dyDescent="0.2">
      <c r="A2" s="157"/>
      <c r="B2" s="348" t="s">
        <v>59</v>
      </c>
      <c r="C2" s="348"/>
      <c r="D2" s="348"/>
      <c r="E2" s="348"/>
      <c r="F2" s="348"/>
      <c r="G2" s="157"/>
      <c r="H2" s="158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</row>
    <row r="3" spans="1:24" s="160" customFormat="1" ht="9.1999999999999993" customHeight="1" x14ac:dyDescent="0.15">
      <c r="A3" s="352" t="s">
        <v>268</v>
      </c>
      <c r="B3" s="356"/>
      <c r="C3" s="356"/>
      <c r="D3" s="356"/>
      <c r="E3" s="356"/>
      <c r="F3" s="356"/>
      <c r="G3" s="357"/>
      <c r="H3" s="191"/>
      <c r="I3" s="219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436"/>
    </row>
    <row r="4" spans="1:24" s="160" customFormat="1" ht="54" customHeight="1" x14ac:dyDescent="0.15">
      <c r="A4" s="358"/>
      <c r="B4" s="359"/>
      <c r="C4" s="359"/>
      <c r="D4" s="359"/>
      <c r="E4" s="359"/>
      <c r="F4" s="359"/>
      <c r="G4" s="360"/>
      <c r="H4" s="218" t="s">
        <v>16</v>
      </c>
      <c r="I4" s="217" t="s">
        <v>15</v>
      </c>
      <c r="J4" s="215" t="s">
        <v>14</v>
      </c>
      <c r="K4" s="215" t="s">
        <v>13</v>
      </c>
      <c r="L4" s="215" t="s">
        <v>12</v>
      </c>
      <c r="M4" s="215" t="s">
        <v>11</v>
      </c>
      <c r="N4" s="215" t="s">
        <v>10</v>
      </c>
      <c r="O4" s="215" t="s">
        <v>9</v>
      </c>
      <c r="P4" s="215" t="s">
        <v>8</v>
      </c>
      <c r="Q4" s="215" t="s">
        <v>7</v>
      </c>
      <c r="R4" s="215" t="s">
        <v>6</v>
      </c>
      <c r="S4" s="216" t="s">
        <v>5</v>
      </c>
      <c r="T4" s="215" t="s">
        <v>4</v>
      </c>
      <c r="U4" s="215" t="s">
        <v>3</v>
      </c>
      <c r="V4" s="215" t="s">
        <v>2</v>
      </c>
      <c r="W4" s="215" t="s">
        <v>1</v>
      </c>
      <c r="X4" s="438" t="s">
        <v>0</v>
      </c>
    </row>
    <row r="5" spans="1:24" s="160" customFormat="1" ht="9.1999999999999993" customHeight="1" thickBot="1" x14ac:dyDescent="0.2">
      <c r="A5" s="361"/>
      <c r="B5" s="362"/>
      <c r="C5" s="362"/>
      <c r="D5" s="362"/>
      <c r="E5" s="362"/>
      <c r="F5" s="362"/>
      <c r="G5" s="363"/>
      <c r="H5" s="214"/>
      <c r="I5" s="213"/>
      <c r="J5" s="211"/>
      <c r="K5" s="211"/>
      <c r="L5" s="211"/>
      <c r="M5" s="211"/>
      <c r="N5" s="211"/>
      <c r="O5" s="211"/>
      <c r="P5" s="211"/>
      <c r="Q5" s="211"/>
      <c r="R5" s="211"/>
      <c r="S5" s="212"/>
      <c r="T5" s="211"/>
      <c r="U5" s="211"/>
      <c r="V5" s="211"/>
      <c r="W5" s="211"/>
      <c r="X5" s="437"/>
    </row>
    <row r="6" spans="1:24" s="160" customFormat="1" ht="18.75" customHeight="1" x14ac:dyDescent="0.15">
      <c r="A6" s="193"/>
      <c r="B6" s="349"/>
      <c r="C6" s="349"/>
      <c r="D6" s="349"/>
      <c r="E6" s="349"/>
      <c r="F6" s="349"/>
      <c r="G6" s="192"/>
      <c r="H6" s="191" t="s">
        <v>19</v>
      </c>
      <c r="I6" s="203" t="s">
        <v>19</v>
      </c>
      <c r="J6" s="190" t="s">
        <v>19</v>
      </c>
      <c r="K6" s="190" t="s">
        <v>19</v>
      </c>
      <c r="L6" s="190" t="s">
        <v>19</v>
      </c>
      <c r="M6" s="190" t="s">
        <v>19</v>
      </c>
      <c r="N6" s="190" t="s">
        <v>19</v>
      </c>
      <c r="O6" s="190" t="s">
        <v>19</v>
      </c>
      <c r="P6" s="190" t="s">
        <v>19</v>
      </c>
      <c r="Q6" s="190" t="s">
        <v>19</v>
      </c>
      <c r="R6" s="190" t="s">
        <v>19</v>
      </c>
      <c r="S6" s="190" t="s">
        <v>19</v>
      </c>
      <c r="T6" s="190" t="s">
        <v>19</v>
      </c>
      <c r="U6" s="190" t="s">
        <v>19</v>
      </c>
      <c r="V6" s="190" t="s">
        <v>19</v>
      </c>
      <c r="W6" s="190" t="s">
        <v>19</v>
      </c>
      <c r="X6" s="189" t="s">
        <v>19</v>
      </c>
    </row>
    <row r="7" spans="1:24" ht="15" customHeight="1" x14ac:dyDescent="0.15">
      <c r="A7" s="188"/>
      <c r="B7" s="353" t="s">
        <v>60</v>
      </c>
      <c r="C7" s="353"/>
      <c r="D7" s="353"/>
      <c r="E7" s="353"/>
      <c r="F7" s="308" t="s">
        <v>61</v>
      </c>
      <c r="G7" s="186"/>
      <c r="H7" s="204">
        <f t="shared" ref="H7:H31" si="0">SUM(I7:X7)</f>
        <v>619692</v>
      </c>
      <c r="I7" s="209">
        <f>I9+I11+I13+I15+I17+I19+I21+I22+I24+I26+I28+I30+I36+I38+I40+I42+I44+I46+I48+I50+I52+I54+I56+I58+I60+I62+I64+I70+I72+I74+I76+I78+I80+I82+I84+I86+I88+I90+I92+I94+I96+I98+I104+I106+I108+I110+I112+I114+I116+I118+I120+SUM(I122,I124,I126,I128,I130,I132,I138,I140)+SUM(I142,I144,I146,I148,I150)+SUM(I152,I154,I156,I158,I160,I162,I164,I166)+SUM(I172,I174,I176,I178,I180,I182,I184,I186,I188,I190)+SUM(I192,I194,I196,I198,I200,I202,I208,I210)</f>
        <v>335</v>
      </c>
      <c r="J7" s="209">
        <f>J9+J11+J13+J15+J17+J19+J21+J22+J24+J26+J28+J30+J36+J38+J40+J42+J44+J46+J48+J50+J52+J54+J56+J58+J60+J62+J64+J70+J72+J74+J76+J78+J80+J82+J84+J86+J88+J90+J92+J94+J96+J98+J104+J106+J108+J110+J112+J114+J116+J118+J120+SUM(J122,J124,J126,J128,J130,J132,J138,J140)+SUM(J142,J144,J146,J148,J150)+SUM(J152,J154,J156,J158,J160,J162,J164,J166)+SUM(J172,J174,J176,J178,J180,J182,J184,J186,J188,J190)+SUM(J192,J194,J196,J198,J200,J202,J208,J210)</f>
        <v>188</v>
      </c>
      <c r="K7" s="209">
        <f>K9+K11+K13+K15+K17+K19+K21+K22+K24+K26+K28+K30+K36+K38+K40+K42+K44+K46+K48+K50+K52+K54+K56+K58+K60+K62+K64+K70+K72+K74+K76+K78+K80+K82+K84+K86+K88+K90+K92+K94+K96+K98+K104+K106+K108+K110+K112+K114+K116+K118+K120+SUM(K122,K124,K126,K128,K130,K132,K138,K140)+SUM(K142,K144,K146,K148,K150)+SUM(K152,K154,K156,K158,K160,K162,K164,K166)+SUM(K172,K174,K176,K178,K180,K182,K184,K186,K188,K190)+SUM(K192,K194,K196,K198,K200,K202,K208,K210)</f>
        <v>559</v>
      </c>
      <c r="L7" s="209">
        <f>L9+L11+L13+L15+L17+L19+L21+L22+L24+L26+L28+L30+L36+L38+L40+L42+L44+L46+L48+L50+L52+L54+L56+L58+L60+L62+L64+L70+L72+L74+L76+L78+L80+L82+L84+L86+L88+L90+L92+L94+L96+L98+L104+L106+L108+L110+L112+L114+L116+L118+L120+SUM(L122,L124,L126,L128,L130,L132,L138,L140)+SUM(L142,L144,L146,L148,L150)+SUM(L152,L154,L156,L158,L160,L162,L164,L166)+SUM(L172,L174,L176,L178,L180,L182,L184,L186,L188,L190)+SUM(L192,L194,L196,L198,L200,L202,L208,L210)</f>
        <v>3595</v>
      </c>
      <c r="M7" s="209">
        <f>M9+M11+M13+M15+M17+M19+M21+M22+M24+M26+M28+M30+M36+M38+M40+M42+M44+M46+M48+M50+M52+M54+M56+M58+M60+M62+M64+M70+M72+M74+M76+M78+M80+M82+M84+M86+M88+M90+M92+M94+M96+M98+M104+M106+M108+M110+M112+M114+M116+M118+M120+SUM(M122,M124,M126,M128,M130,M132,M138,M140)+SUM(M142,M144,M146,M148,M150)+SUM(M152,M154,M156,M158,M160,M162,M164,M166)+SUM(M172,M174,M176,M178,M180,M182,M184,M186,M188,M190)+SUM(M192,M194,M196,M198,M200,M202,M208,M210)</f>
        <v>2325</v>
      </c>
      <c r="N7" s="209">
        <f>N9+N11+N13+N15+N17+N19+N21+N22+N24+N26+N28+N30+N36+N38+N40+N42+N44+N46+N48+N50+N52+N54+N56+N58+N60+N62+N64+N70+N72+N74+N76+N78+N80+N82+N84+N86+N88+N90+N92+N94+N96+N98+N104+N106+N108+N110+N112+N114+N116+N118+N120+SUM(N122,N124,N126,N128,N130,N132,N138,N140)+SUM(N142,N144,N146,N148,N150)+SUM(N152,N154,N156,N158,N160,N162,N164,N166)+SUM(N172,N174,N176,N178,N180,N182,N184,N186,N188,N190)+SUM(N192,N194,N196,N198,N200,N202,N208,N210)</f>
        <v>2615</v>
      </c>
      <c r="O7" s="209">
        <f>O9+O11+O13+O15+O17+O19+O21+O22+O24+O26+O28+O30+O36+O38+O40+O42+O44+O46+O48+O50+O52+O54+O56+O58+O60+O62+O64+O70+O72+O74+O76+O78+O80+O82+O84+O86+O88+O90+O92+O94+O96+O98+O104+O106+O108+O110+O112+O114+O116+O118+O120+SUM(O122,O124,O126,O128,O130,O132,O138,O140)+SUM(O142,O144,O146,O148,O150)+SUM(O152,O154,O156,O158,O160,O162,O164,O166)+SUM(O172,O174,O176,O178,O180,O182,O184,O186,O188,O190)+SUM(O192,O194,O196,O198,O200,O202,O208,O210)</f>
        <v>181</v>
      </c>
      <c r="P7" s="209">
        <f>P9+P11+P13+P15+P17+P19+P21+P22+P24+P26+P28+P30+P36+P38+P40+P42+P44+P46+P48+P50+P52+P54+P56+P58+P60+P62+P64+P70+P72+P74+P76+P78+P80+P82+P84+P86+P88+P90+P92+P94+P96+P98+P104+P106+P108+P110+P112+P114+P116+P118+P120+SUM(P122,P124,P126,P128,P130,P132,P138,P140)+SUM(P142,P144,P146,P148,P150)+SUM(P152,P154,P156,P158,P160,P162,P164,P166)+SUM(P172,P174,P176,P178,P180,P182,P184,P186,P188,P190)+SUM(P192,P194,P196,P198,P200,P202,P208,P210)</f>
        <v>154</v>
      </c>
      <c r="Q7" s="209">
        <f>Q9+Q11+Q13+Q15+Q17+Q19+Q21+Q22+Q24+Q26+Q28+Q30+Q36+Q38+Q40+Q42+Q44+Q46+Q48+Q50+Q52+Q54+Q56+Q58+Q60+Q62+Q64+Q70+Q72+Q74+Q76+Q78+Q80+Q82+Q84+Q86+Q88+Q90+Q92+Q94+Q96+Q98+Q104+Q106+Q108+Q110+Q112+Q114+Q116+Q118+Q120+SUM(Q122,Q124,Q126,Q128,Q130,Q132,Q138,Q140)+SUM(Q142,Q144,Q146,Q148,Q150)+SUM(Q152,Q154,Q156,Q158,Q160,Q162,Q164,Q166)+SUM(Q172,Q174,Q176,Q178,Q180,Q182,Q184,Q186,Q188,Q190)+SUM(Q192,Q194,Q196,Q198,Q200,Q202,Q208,Q210)</f>
        <v>1270</v>
      </c>
      <c r="R7" s="209">
        <f>R9+R11+R13+R15+R17+R19+R21+R22+R24+R26+R28+R30+R36+R38+R40+R42+R44+R46+R48+R50+R52+R54+R56+R58+R60+R62+R64+R70+R72+R74+R76+R78+R80+R82+R84+R86+R88+R90+R92+R94+R96+R98+R104+R106+R108+R110+R112+R114+R116+R118+R120+SUM(R122,R124,R126,R128,R130,R132,R138,R140)+SUM(R142,R144,R146,R148,R150)+SUM(R152,R154,R156,R158,R160,R162,R164,R166)+SUM(R172,R174,R176,R178,R180,R182,R184,R186,R188,R190)+SUM(R192,R194,R196,R198,R200,R202,R208,R210)</f>
        <v>1425</v>
      </c>
      <c r="S7" s="209">
        <f>S9+S11+S13+S15+S17+S19+S21+S22+S24+S26+S28+S30+S36+S38+S40+S42+S44+S46+S48+S50+S52+S54+S56+S58+S60+S62+S64+S70+S72+S74+S76+S78+S80+S82+S84+S86+S88+S90+S92+S94+S96+S98+S104+S106+S108+S110+S112+S114+S116+S118+S120+SUM(S122,S124,S126,S128,S130,S132,S138,S140)+SUM(S142,S144,S146,S148,S150)+SUM(S152,S154,S156,S158,S160,S162,S164,S166)+SUM(S172,S174,S176,S178,S180,S182,S184,S186,S188,S190)+SUM(S192,S194,S196,S198,S200,S202,S208,S210)</f>
        <v>63189</v>
      </c>
      <c r="T7" s="209">
        <f>T9+T11+T13+T15+T17+T19+T21+T22+T24+T26+T28+T30+T36+T38+T40+T42+T44+T46+T48+T50+T52+T54+T56+T58+T60+T62+T64+T70+T72+T74+T76+T78+T80+T82+T84+T86+T88+T90+T92+T94+T96+T98+T104+T106+T108+T110+T112+T114+T116+T118+T120+SUM(T122,T124,T126,T128,T130,T132,T138,T140)+SUM(T142,T144,T146,T148,T150)+SUM(T152,T154,T156,T158,T160,T162,T164,T166)+SUM(T172,T174,T176,T178,T180,T182,T184,T186,T188,T190)+SUM(T192,T194,T196,T198,T200,T202,T208,T210)</f>
        <v>45</v>
      </c>
      <c r="U7" s="209">
        <f>U9+U11+U13+U15+U17+U19+U21+U22+U24+U26+U28+U30+U36+U38+U40+U42+U44+U46+U48+U50+U52+U54+U56+U58+U60+U62+U64+U70+U72+U74+U76+U78+U80+U82+U84+U86+U88+U90+U92+U94+U96+U98+U104+U106+U108+U110+U112+U114+U116+U118+U120+SUM(U122,U124,U126,U128,U130,U132,U138,U140)+SUM(U142,U144,U146,U148,U150)+SUM(U152,U154,U156,U158,U160,U162,U164,U166)+SUM(U172,U174,U176,U178,U180,U182,U184,U186,U188,U190)+SUM(U192,U194,U196,U198,U200,U202,U208,U210)</f>
        <v>50180</v>
      </c>
      <c r="V7" s="209">
        <f>V9+V11+V13+V15+V17+V19+V21+V22+V24+V26+V28+V30+V36+V38+V40+V42+V44+V46+V48+V50+V52+V54+V56+V58+V60+V62+V64+V70+V72+V74+V76+V78+V80+V82+V84+V86+V88+V90+V92+V94+V96+V98+V104+V106+V108+V110+V112+V114+V116+V118+V120+SUM(V122,V124,V126,V128,V130,V132,V138,V140)+SUM(V142,V144,V146,V148,V150)+SUM(V152,V154,V156,V158,V160,V162,V164,V166)+SUM(V172,V174,V176,V178,V180,V182,V184,V186,V188,V190)+SUM(V192,V194,V196,V198,V200,V202,V208,V210)</f>
        <v>6</v>
      </c>
      <c r="W7" s="209">
        <f>W9+W11+W13+W15+W17+W19+W21+W22+W24+W26+W28+W30+W36+W38+W40+W42+W44+W46+W48+W50+W52+W54+W56+W58+W60+W62+W64+W70+W72+W74+W76+W78+W80+W82+W84+W86+W88+W90+W92+W94+W96+W98+W104+W106+W108+W110+W112+W114+W116+W118+W120+SUM(W122,W124,W126,W128,W130,W132,W138,W140)+SUM(W142,W144,W146,W148,W150)+SUM(W152,W154,W156,W158,W160,W162,W164,W166)+SUM(W172,W174,W176,W178,W180,W182,W184,W186,W188,W190)+SUM(W192,W194,W196,W198,W200,W202,W208,W210)</f>
        <v>1</v>
      </c>
      <c r="X7" s="195">
        <f>X9+X11+X13+X15+X17+X19+X21+X22+X24+X26+X28+X30+X36+X38+X40+X42+X44+X46+X48+X50+X52+X54+X56+X58+X60+X62+X64+X70+X72+X74+X76+X78+X80+X82+X84+X86+X88+X90+X92+X94+X96+X98+X104+X106+X108+X110+X112+X114+X116+X118+X120+SUM(X122,X124,X126,X128,X130,X132,X138,X140)+SUM(X142,X144,X146,X148,X150)+SUM(X152,X154,X156,X158,X160,X162,X164,X166)+SUM(X172,X174,X176,X178,X180,X182,X184,X186,X188,X190)+SUM(X192,X194,X196,X198,X200,X202,X208,X210)</f>
        <v>493624</v>
      </c>
    </row>
    <row r="8" spans="1:24" ht="15" customHeight="1" thickBot="1" x14ac:dyDescent="0.2">
      <c r="A8" s="181"/>
      <c r="B8" s="354" t="s">
        <v>109</v>
      </c>
      <c r="C8" s="354"/>
      <c r="D8" s="354"/>
      <c r="E8" s="354"/>
      <c r="F8" s="245" t="s">
        <v>62</v>
      </c>
      <c r="G8" s="180"/>
      <c r="H8" s="210" t="e">
        <f>SUM(I8:X8)</f>
        <v>#REF!</v>
      </c>
      <c r="I8" s="209" t="e">
        <f>I10+I12+I14+I16+I18+I20+#REF!+I23+I25+I27+I29+I31+I37+I39+I41+I43+I45+I47+I49+I51+I53+I55+I57+I59+I61+I63+I65+I71+I73+I75+I77+I79+I81+I83+I85+I87+I89+I91+I93+I95+I97+I99+I105+I107+I109+I111+I113+I115+I117+I119+I121+SUM(I123,I125,I127,I129,I131,I133,I139,I141)+SUM(I143,I145,I147,I149,I151)+SUM(I153,I155,I157,I159,I161,I163,I165,I167)+SUM(I173,I175,I177,I179,I181,I183,I185,I187,I189,I191)+SUM(I193,I195,I197,I199,I201,I203,I209,I211)</f>
        <v>#REF!</v>
      </c>
      <c r="J8" s="209" t="e">
        <f>J10+J12+J14+J16+J18+J20+#REF!+J23+J25+J27+J29+J31+J37+J39+J41+J43+J45+J47+J49+J51+J53+J55+J57+J59+J61+J63+J65+J71+J73+J75+J77+J79+J81+J83+J85+J87+J89+J91+J93+J95+J97+J99+J105+J107+J109+J111+J113+J115+J117+J119+J121+SUM(J123,J125,J127,J129,J131,J133,J139,J141)+SUM(J143,J145,J147,J149,J151)+SUM(J153,J155,J157,J159,J161,J163,J165,J167)+SUM(J173,J175,J177,J179,J181,J183,J185,J187,J189,J191)+SUM(J193,J195,J197,J199,J201,J203,J209,J211)</f>
        <v>#REF!</v>
      </c>
      <c r="K8" s="209" t="e">
        <f>K10+K12+K14+K16+K18+K20+#REF!+K23+K25+K27+K29+K31+K37+K39+K41+K43+K45+K47+K49+K51+K53+K55+K57+K59+K61+K63+K65+K71+K73+K75+K77+K79+K81+K83+K85+K87+K89+K91+K93+K95+K97+K99+K105+K107+K109+K111+K113+K115+K117+K119+K121+SUM(K123,K125,K127,K129,K131,K133,K139,K141)+SUM(K143,K145,K147,K149,K151)+SUM(K153,K155,K157,K159,K161,K163,K165,K167)+SUM(K173,K175,K177,K179,K181,K183,K185,K187,K189,K191)+SUM(K193,K195,K197,K199,K201,K203,K209,K211)</f>
        <v>#REF!</v>
      </c>
      <c r="L8" s="209" t="e">
        <f>L10+L12+L14+L16+L18+L20+#REF!+L23+L25+L27+L29+L31+L37+L39+L41+L43+L45+L47+L49+L51+L53+L55+L57+L59+L61+L63+L65+L71+L73+L75+L77+L79+L81+L83+L85+L87+L89+L91+L93+L95+L97+L99+L105+L107+L109+L111+L113+L115+L117+L119+L121+SUM(L123,L125,L127,L129,L131,L133,L139,L141)+SUM(L143,L145,L147,L149,L151)+SUM(L153,L155,L157,L159,L161,L163,L165,L167)+SUM(L173,L175,L177,L179,L181,L183,L185,L187,L189,L191)+SUM(L193,L195,L197,L199,L201,L203,L209,L211)</f>
        <v>#REF!</v>
      </c>
      <c r="M8" s="209" t="e">
        <f>M10+M12+M14+M16+M18+M20+#REF!+M23+M25+M27+M29+M31+M37+M39+M41+M43+M45+M47+M49+M51+M53+M55+M57+M59+M61+M63+M65+M71+M73+M75+M77+M79+M81+M83+M85+M87+M89+M91+M93+M95+M97+M99+M105+M107+M109+M111+M113+M115+M117+M119+M121+SUM(M123,M125,M127,M129,M131,M133,M139,M141)+SUM(M143,M145,M147,M149,M151)+SUM(M153,M155,M157,M159,M161,M163,M165,M167)+SUM(M173,M175,M177,M179,M181,M183,M185,M187,M189,M191)+SUM(M193,M195,M197,M199,M201,M203,M209,M211)</f>
        <v>#REF!</v>
      </c>
      <c r="N8" s="209" t="e">
        <f>N10+N12+N14+N16+N18+N20+#REF!+N23+N25+N27+N29+N31+N37+N39+N41+N43+N45+N47+N49+N51+N53+N55+N57+N59+N61+N63+N65+N71+N73+N75+N77+N79+N81+N83+N85+N87+N89+N91+N93+N95+N97+N99+N105+N107+N109+N111+N113+N115+N117+N119+N121+SUM(N123,N125,N127,N129,N131,N133,N139,N141)+SUM(N143,N145,N147,N149,N151)+SUM(N153,N155,N157,N159,N161,N163,N165,N167)+SUM(N173,N175,N177,N179,N181,N183,N185,N187,N189,N191)+SUM(N193,N195,N197,N199,N201,N203,N209,N211)</f>
        <v>#REF!</v>
      </c>
      <c r="O8" s="209" t="e">
        <f>O10+O12+O14+O16+O18+O20+#REF!+O23+O25+O27+O29+O31+O37+O39+O41+O43+O45+O47+O49+O51+O53+O55+O57+O59+O61+O63+O65+O71+O73+O75+O77+O79+O81+O83+O85+O87+O89+O91+O93+O95+O97+O99+O105+O107+O109+O111+O113+O115+O117+O119+O121+SUM(O123,O125,O127,O129,O131,O133,O139,O141)+SUM(O143,O145,O147,O149,O151)+SUM(O153,O155,O157,O159,O161,O163,O165,O167)+SUM(O173,O175,O177,O179,O181,O183,O185,O187,O189,O191)+SUM(O193,O195,O197,O199,O201,O203,O209,O211)</f>
        <v>#REF!</v>
      </c>
      <c r="P8" s="209" t="e">
        <f>P10+P12+P14+P16+P18+P20+#REF!+P23+P25+P27+P29+P31+P37+P39+P41+P43+P45+P47+P49+P51+P53+P55+P57+P59+P61+P63+P65+P71+P73+P75+P77+P79+P81+P83+P85+P87+P89+P91+P93+P95+P97+P99+P105+P107+P109+P111+P113+P115+P117+P119+P121+SUM(P123,P125,P127,P129,P131,P133,P139,P141)+SUM(P143,P145,P147,P149,P151)+SUM(P153,P155,P157,P159,P161,P163,P165,P167)+SUM(P173,P175,P177,P179,P181,P183,P185,P187,P189,P191)+SUM(P193,P195,P197,P199,P201,P203,P209,P211)</f>
        <v>#REF!</v>
      </c>
      <c r="Q8" s="209" t="e">
        <f>Q10+Q12+Q14+Q16+Q18+Q20+#REF!+Q23+Q25+Q27+Q29+Q31+Q37+Q39+Q41+Q43+Q45+Q47+Q49+Q51+Q53+Q55+Q57+Q59+Q61+Q63+Q65+Q71+Q73+Q75+Q77+Q79+Q81+Q83+Q85+Q87+Q89+Q91+Q93+Q95+Q97+Q99+Q105+Q107+Q109+Q111+Q113+Q115+Q117+Q119+Q121+SUM(Q123,Q125,Q127,Q129,Q131,Q133,Q139,Q141)+SUM(Q143,Q145,Q147,Q149,Q151)+SUM(Q153,Q155,Q157,Q159,Q161,Q163,Q165,Q167)+SUM(Q173,Q175,Q177,Q179,Q181,Q183,Q185,Q187,Q189,Q191)+SUM(Q193,Q195,Q197,Q199,Q201,Q203,Q209,Q211)</f>
        <v>#REF!</v>
      </c>
      <c r="R8" s="209" t="e">
        <f>R10+R12+R14+R16+R18+R20+#REF!+R23+R25+R27+R29+R31+R37+R39+R41+R43+R45+R47+R49+R51+R53+R55+R57+R59+R61+R63+R65+R71+R73+R75+R77+R79+R81+R83+R85+R87+R89+R91+R93+R95+R97+R99+R105+R107+R109+R111+R113+R115+R117+R119+R121+SUM(R123,R125,R127,R129,R131,R133,R139,R141)+SUM(R143,R145,R147,R149,R151)+SUM(R153,R155,R157,R159,R161,R163,R165,R167)+SUM(R173,R175,R177,R179,R181,R183,R185,R187,R189,R191)+SUM(R193,R195,R197,R199,R201,R203,R209,R211)</f>
        <v>#REF!</v>
      </c>
      <c r="S8" s="209" t="e">
        <f>S10+S12+S14+S16+S18+S20+#REF!+S23+S25+S27+S29+S31+S37+S39+S41+S43+S45+S47+S49+S51+S53+S55+S57+S59+S61+S63+S65+S71+S73+S75+S77+S79+S81+S83+S85+S87+S89+S91+S93+S95+S97+S99+S105+S107+S109+S111+S113+S115+S117+S119+S121+SUM(S123,S125,S127,S129,S131,S133,S139,S141)+SUM(S143,S145,S147,S149,S151)+SUM(S153,S155,S157,S159,S161,S163,S165,S167)+SUM(S173,S175,S177,S179,S181,S183,S185,S187,S189,S191)+SUM(S193,S195,S197,S199,S201,S203,S209,S211)</f>
        <v>#REF!</v>
      </c>
      <c r="T8" s="209" t="e">
        <f>T10+T12+T14+T16+T18+T20+#REF!+T23+T25+T27+T29+T31+T37+T39+T41+T43+T45+T47+T49+T51+T53+T55+T57+T59+T61+T63+T65+T71+T73+T75+T77+T79+T81+T83+T85+T87+T89+T91+T93+T95+T97+T99+T105+T107+T109+T111+T113+T115+T117+T119+T121+SUM(T123,T125,T127,T129,T131,T133,T139,T141)+SUM(T143,T145,T147,T149,T151)+SUM(T153,T155,T157,T159,T161,T163,T165,T167)+SUM(T173,T175,T177,T179,T181,T183,T185,T187,T189,T191)+SUM(T193,T195,T197,T199,T201,T203,T209,T211)</f>
        <v>#REF!</v>
      </c>
      <c r="U8" s="209" t="e">
        <f>U10+U12+U14+U16+U18+U20+#REF!+U23+U25+U27+U29+U31+U37+U39+U41+U43+U45+U47+U49+U51+U53+U55+U57+U59+U61+U63+U65+U71+U73+U75+U77+U79+U81+U83+U85+U87+U89+U91+U93+U95+U97+U99+U105+U107+U109+U111+U113+U115+U117+U119+U121+SUM(U123,U125,U127,U129,U131,U133,U139,U141)+SUM(U143,U145,U147,U149,U151)+SUM(U153,U155,U157,U159,U161,U163,U165,U167)+SUM(U173,U175,U177,U179,U181,U183,U185,U187,U189,U191)+SUM(U193,U195,U197,U199,U201,U203,U209,U211)</f>
        <v>#REF!</v>
      </c>
      <c r="V8" s="209" t="e">
        <f>V10+V12+V14+V16+V18+V20+#REF!+V23+V25+V27+V29+V31+V37+V39+V41+V43+V45+V47+V49+V51+V53+V55+V57+V59+V61+V63+V65+V71+V73+V75+V77+V79+V81+V83+V85+V87+V89+V91+V93+V95+V97+V99+V105+V107+V109+V111+V113+V115+V117+V119+V121+SUM(V123,V125,V127,V129,V131,V133,V139,V141)+SUM(V143,V145,V147,V149,V151)+SUM(V153,V155,V157,V159,V161,V163,V165,V167)+SUM(V173,V175,V177,V179,V181,V183,V185,V187,V189,V191)+SUM(V193,V195,V197,V199,V201,V203,V209,V211)</f>
        <v>#REF!</v>
      </c>
      <c r="W8" s="209" t="e">
        <f>W10+W12+W14+W16+W18+W20+#REF!+W23+W25+W27+W29+W31+W37+W39+W41+W43+W45+W47+W49+W51+W53+W55+W57+W59+W61+W63+W65+W71+W73+W75+W77+W79+W81+W83+W85+W87+W89+W91+W93+W95+W97+W99+W105+W107+W109+W111+W113+W115+W117+W119+W121+SUM(W123,W125,W127,W129,W131,W133,W139,W141)+SUM(W143,W145,W147,W149,W151)+SUM(W153,W155,W157,W159,W161,W163,W165,W167)+SUM(W173,W175,W177,W179,W181,W183,W185,W187,W189,W191)+SUM(W193,W195,W197,W199,W201,W203,W209,W211)</f>
        <v>#REF!</v>
      </c>
      <c r="X8" s="195" t="e">
        <f>X10+X12+X14+X16+X18+X20+#REF!+X23+X25+X27+X29+X31+X37+X39+X41+X43+X45+X47+X49+X51+X53+X55+X57+X59+X61+X63+X65+X71+X73+X75+X77+X79+X81+X83+X85+X87+X89+X91+X93+X95+X97+X99+X105+X107+X109+X111+X113+X115+X117+X119+X121+SUM(X123,X125,X127,X129,X131,X133,X139,X141)+SUM(X143,X145,X147,X149,X151)+SUM(X153,X155,X157,X159,X161,X163,X165,X167)+SUM(X173,X175,X177,X179,X181,X183,X185,X187,X189,X191)+SUM(X193,X195,X197,X199,X201,X203,X209,X211)</f>
        <v>#REF!</v>
      </c>
    </row>
    <row r="9" spans="1:24" ht="15" customHeight="1" x14ac:dyDescent="0.15">
      <c r="A9" s="208"/>
      <c r="B9" s="350" t="s">
        <v>63</v>
      </c>
      <c r="C9" s="350"/>
      <c r="D9" s="350"/>
      <c r="E9" s="272"/>
      <c r="F9" s="241" t="s">
        <v>22</v>
      </c>
      <c r="G9" s="269"/>
      <c r="H9" s="204">
        <f>SUM(I9:X9)</f>
        <v>40</v>
      </c>
      <c r="I9" s="207">
        <v>0</v>
      </c>
      <c r="J9" s="206">
        <v>9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5">
        <v>31</v>
      </c>
    </row>
    <row r="10" spans="1:24" ht="15" customHeight="1" x14ac:dyDescent="0.15">
      <c r="A10" s="188"/>
      <c r="B10" s="351" t="s">
        <v>82</v>
      </c>
      <c r="C10" s="351"/>
      <c r="D10" s="351"/>
      <c r="E10" s="273"/>
      <c r="F10" s="244" t="s">
        <v>64</v>
      </c>
      <c r="G10" s="270"/>
      <c r="H10" s="204">
        <f t="shared" si="0"/>
        <v>24</v>
      </c>
      <c r="I10" s="184">
        <v>0</v>
      </c>
      <c r="J10" s="183">
        <v>6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2">
        <v>18</v>
      </c>
    </row>
    <row r="11" spans="1:24" ht="15" customHeight="1" x14ac:dyDescent="0.15">
      <c r="A11" s="188"/>
      <c r="B11" s="244" t="s">
        <v>110</v>
      </c>
      <c r="C11" s="246"/>
      <c r="D11" s="274" t="s">
        <v>111</v>
      </c>
      <c r="E11" s="274"/>
      <c r="F11" s="244" t="s">
        <v>22</v>
      </c>
      <c r="G11" s="270"/>
      <c r="H11" s="204">
        <f t="shared" si="0"/>
        <v>293</v>
      </c>
      <c r="I11" s="197">
        <v>5</v>
      </c>
      <c r="J11" s="196">
        <v>0</v>
      </c>
      <c r="K11" s="196">
        <v>28</v>
      </c>
      <c r="L11" s="196">
        <v>33</v>
      </c>
      <c r="M11" s="196">
        <v>64</v>
      </c>
      <c r="N11" s="196">
        <v>0</v>
      </c>
      <c r="O11" s="196">
        <v>0</v>
      </c>
      <c r="P11" s="196">
        <v>1</v>
      </c>
      <c r="Q11" s="196">
        <v>62</v>
      </c>
      <c r="R11" s="196">
        <v>7</v>
      </c>
      <c r="S11" s="196">
        <v>78</v>
      </c>
      <c r="T11" s="196">
        <v>0</v>
      </c>
      <c r="U11" s="196">
        <v>1</v>
      </c>
      <c r="V11" s="196">
        <v>0</v>
      </c>
      <c r="W11" s="196">
        <v>0</v>
      </c>
      <c r="X11" s="195">
        <v>14</v>
      </c>
    </row>
    <row r="12" spans="1:24" ht="15" customHeight="1" x14ac:dyDescent="0.15">
      <c r="A12" s="188"/>
      <c r="B12" s="345" t="s">
        <v>82</v>
      </c>
      <c r="C12" s="345"/>
      <c r="D12" s="345"/>
      <c r="E12" s="273"/>
      <c r="F12" s="244" t="s">
        <v>64</v>
      </c>
      <c r="G12" s="270"/>
      <c r="H12" s="204">
        <f t="shared" si="0"/>
        <v>1245</v>
      </c>
      <c r="I12" s="184">
        <v>9</v>
      </c>
      <c r="J12" s="183">
        <v>0</v>
      </c>
      <c r="K12" s="183">
        <v>88</v>
      </c>
      <c r="L12" s="183">
        <v>82</v>
      </c>
      <c r="M12" s="183">
        <v>42</v>
      </c>
      <c r="N12" s="183">
        <v>0</v>
      </c>
      <c r="O12" s="183">
        <v>0</v>
      </c>
      <c r="P12" s="183">
        <v>0</v>
      </c>
      <c r="Q12" s="183">
        <v>2</v>
      </c>
      <c r="R12" s="183">
        <v>2</v>
      </c>
      <c r="S12" s="183">
        <v>0</v>
      </c>
      <c r="T12" s="183">
        <v>16</v>
      </c>
      <c r="U12" s="183">
        <v>795</v>
      </c>
      <c r="V12" s="183">
        <v>0</v>
      </c>
      <c r="W12" s="183">
        <v>0</v>
      </c>
      <c r="X12" s="182">
        <v>209</v>
      </c>
    </row>
    <row r="13" spans="1:24" ht="15" customHeight="1" x14ac:dyDescent="0.15">
      <c r="A13" s="188"/>
      <c r="B13" s="244" t="s">
        <v>112</v>
      </c>
      <c r="C13" s="246"/>
      <c r="D13" s="281" t="s">
        <v>82</v>
      </c>
      <c r="E13" s="274"/>
      <c r="F13" s="244" t="s">
        <v>22</v>
      </c>
      <c r="G13" s="270"/>
      <c r="H13" s="204">
        <f t="shared" si="0"/>
        <v>834</v>
      </c>
      <c r="I13" s="197">
        <v>0</v>
      </c>
      <c r="J13" s="196">
        <v>0</v>
      </c>
      <c r="K13" s="196">
        <v>69</v>
      </c>
      <c r="L13" s="196">
        <v>44</v>
      </c>
      <c r="M13" s="196">
        <v>0</v>
      </c>
      <c r="N13" s="196">
        <v>2</v>
      </c>
      <c r="O13" s="196">
        <v>0</v>
      </c>
      <c r="P13" s="196">
        <v>0</v>
      </c>
      <c r="Q13" s="196">
        <v>0</v>
      </c>
      <c r="R13" s="196">
        <v>0</v>
      </c>
      <c r="S13" s="196">
        <v>22</v>
      </c>
      <c r="T13" s="196">
        <v>0</v>
      </c>
      <c r="U13" s="196">
        <v>0</v>
      </c>
      <c r="V13" s="196">
        <v>0</v>
      </c>
      <c r="W13" s="196">
        <v>0</v>
      </c>
      <c r="X13" s="195">
        <v>697</v>
      </c>
    </row>
    <row r="14" spans="1:24" ht="15" customHeight="1" x14ac:dyDescent="0.15">
      <c r="A14" s="188"/>
      <c r="B14" s="345" t="s">
        <v>82</v>
      </c>
      <c r="C14" s="345"/>
      <c r="D14" s="345"/>
      <c r="E14" s="273"/>
      <c r="F14" s="244" t="s">
        <v>64</v>
      </c>
      <c r="G14" s="270"/>
      <c r="H14" s="204">
        <f t="shared" si="0"/>
        <v>25325</v>
      </c>
      <c r="I14" s="184">
        <v>0</v>
      </c>
      <c r="J14" s="183">
        <v>0</v>
      </c>
      <c r="K14" s="183">
        <v>1459</v>
      </c>
      <c r="L14" s="183">
        <v>15534</v>
      </c>
      <c r="M14" s="183">
        <v>268</v>
      </c>
      <c r="N14" s="183">
        <v>0</v>
      </c>
      <c r="O14" s="183">
        <v>0</v>
      </c>
      <c r="P14" s="183">
        <v>122</v>
      </c>
      <c r="Q14" s="183">
        <v>699</v>
      </c>
      <c r="R14" s="183">
        <v>249</v>
      </c>
      <c r="S14" s="183">
        <v>897</v>
      </c>
      <c r="T14" s="183">
        <v>157</v>
      </c>
      <c r="U14" s="183">
        <v>0</v>
      </c>
      <c r="V14" s="183">
        <v>1</v>
      </c>
      <c r="W14" s="183">
        <v>0</v>
      </c>
      <c r="X14" s="182">
        <v>5939</v>
      </c>
    </row>
    <row r="15" spans="1:24" ht="15" customHeight="1" x14ac:dyDescent="0.15">
      <c r="A15" s="188"/>
      <c r="B15" s="244" t="s">
        <v>114</v>
      </c>
      <c r="C15" s="246"/>
      <c r="D15" s="281" t="s">
        <v>82</v>
      </c>
      <c r="E15" s="274"/>
      <c r="F15" s="244" t="s">
        <v>22</v>
      </c>
      <c r="G15" s="270"/>
      <c r="H15" s="204">
        <f t="shared" si="0"/>
        <v>1847</v>
      </c>
      <c r="I15" s="197">
        <v>58</v>
      </c>
      <c r="J15" s="196">
        <v>4</v>
      </c>
      <c r="K15" s="196">
        <v>54</v>
      </c>
      <c r="L15" s="196">
        <v>198</v>
      </c>
      <c r="M15" s="196">
        <v>351</v>
      </c>
      <c r="N15" s="196">
        <v>37</v>
      </c>
      <c r="O15" s="196">
        <v>7</v>
      </c>
      <c r="P15" s="196">
        <v>41</v>
      </c>
      <c r="Q15" s="196">
        <v>172</v>
      </c>
      <c r="R15" s="196">
        <v>19</v>
      </c>
      <c r="S15" s="196">
        <v>10</v>
      </c>
      <c r="T15" s="196">
        <v>0</v>
      </c>
      <c r="U15" s="196">
        <v>1</v>
      </c>
      <c r="V15" s="196">
        <v>1</v>
      </c>
      <c r="W15" s="196">
        <v>0</v>
      </c>
      <c r="X15" s="195">
        <v>894</v>
      </c>
    </row>
    <row r="16" spans="1:24" ht="15" customHeight="1" x14ac:dyDescent="0.15">
      <c r="A16" s="188"/>
      <c r="B16" s="345" t="s">
        <v>82</v>
      </c>
      <c r="C16" s="345"/>
      <c r="D16" s="345"/>
      <c r="E16" s="273"/>
      <c r="F16" s="244" t="s">
        <v>64</v>
      </c>
      <c r="G16" s="270"/>
      <c r="H16" s="204">
        <f t="shared" si="0"/>
        <v>0</v>
      </c>
      <c r="I16" s="184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2">
        <v>0</v>
      </c>
    </row>
    <row r="17" spans="1:25" ht="15" customHeight="1" x14ac:dyDescent="0.15">
      <c r="A17" s="188"/>
      <c r="B17" s="244" t="s">
        <v>115</v>
      </c>
      <c r="C17" s="246"/>
      <c r="D17" s="281" t="s">
        <v>82</v>
      </c>
      <c r="E17" s="274"/>
      <c r="F17" s="244" t="s">
        <v>22</v>
      </c>
      <c r="G17" s="270"/>
      <c r="H17" s="204">
        <f t="shared" si="0"/>
        <v>335</v>
      </c>
      <c r="I17" s="197">
        <v>0</v>
      </c>
      <c r="J17" s="196">
        <v>0</v>
      </c>
      <c r="K17" s="196">
        <v>50</v>
      </c>
      <c r="L17" s="196">
        <v>77</v>
      </c>
      <c r="M17" s="196">
        <v>27</v>
      </c>
      <c r="N17" s="196">
        <v>0</v>
      </c>
      <c r="O17" s="196">
        <v>1</v>
      </c>
      <c r="P17" s="196">
        <v>0</v>
      </c>
      <c r="Q17" s="196">
        <v>9</v>
      </c>
      <c r="R17" s="196">
        <v>31</v>
      </c>
      <c r="S17" s="196">
        <v>2</v>
      </c>
      <c r="T17" s="196">
        <v>0</v>
      </c>
      <c r="U17" s="196">
        <v>0</v>
      </c>
      <c r="V17" s="196">
        <v>0</v>
      </c>
      <c r="W17" s="196">
        <v>0</v>
      </c>
      <c r="X17" s="195">
        <v>138</v>
      </c>
    </row>
    <row r="18" spans="1:25" ht="15" customHeight="1" x14ac:dyDescent="0.15">
      <c r="A18" s="188"/>
      <c r="B18" s="345" t="s">
        <v>82</v>
      </c>
      <c r="C18" s="345"/>
      <c r="D18" s="345"/>
      <c r="E18" s="273"/>
      <c r="F18" s="244" t="s">
        <v>64</v>
      </c>
      <c r="G18" s="186"/>
      <c r="H18" s="204">
        <f t="shared" si="0"/>
        <v>0</v>
      </c>
      <c r="I18" s="184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2">
        <v>0</v>
      </c>
    </row>
    <row r="19" spans="1:25" ht="15" customHeight="1" x14ac:dyDescent="0.15">
      <c r="A19" s="188"/>
      <c r="B19" s="244" t="s">
        <v>117</v>
      </c>
      <c r="C19" s="246"/>
      <c r="D19" s="281" t="s">
        <v>82</v>
      </c>
      <c r="E19" s="274"/>
      <c r="F19" s="244" t="s">
        <v>22</v>
      </c>
      <c r="G19" s="186"/>
      <c r="H19" s="204">
        <f t="shared" si="0"/>
        <v>458</v>
      </c>
      <c r="I19" s="197">
        <v>0</v>
      </c>
      <c r="J19" s="196">
        <v>0</v>
      </c>
      <c r="K19" s="196">
        <v>55</v>
      </c>
      <c r="L19" s="196">
        <v>159</v>
      </c>
      <c r="M19" s="196">
        <v>52</v>
      </c>
      <c r="N19" s="196">
        <v>2</v>
      </c>
      <c r="O19" s="196">
        <v>2</v>
      </c>
      <c r="P19" s="196">
        <v>0</v>
      </c>
      <c r="Q19" s="196">
        <v>4</v>
      </c>
      <c r="R19" s="196">
        <v>33</v>
      </c>
      <c r="S19" s="196">
        <v>121</v>
      </c>
      <c r="T19" s="196">
        <v>0</v>
      </c>
      <c r="U19" s="196">
        <v>2</v>
      </c>
      <c r="V19" s="196">
        <v>0</v>
      </c>
      <c r="W19" s="196">
        <v>0</v>
      </c>
      <c r="X19" s="195">
        <v>28</v>
      </c>
    </row>
    <row r="20" spans="1:25" ht="15" customHeight="1" x14ac:dyDescent="0.15">
      <c r="A20" s="188"/>
      <c r="B20" s="345" t="s">
        <v>82</v>
      </c>
      <c r="C20" s="345"/>
      <c r="D20" s="345"/>
      <c r="E20" s="273"/>
      <c r="F20" s="244" t="s">
        <v>64</v>
      </c>
      <c r="G20" s="186"/>
      <c r="H20" s="204">
        <f t="shared" si="0"/>
        <v>0</v>
      </c>
      <c r="I20" s="184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2">
        <v>0</v>
      </c>
    </row>
    <row r="21" spans="1:25" ht="15" customHeight="1" x14ac:dyDescent="0.15">
      <c r="A21" s="188"/>
      <c r="B21" s="244" t="s">
        <v>118</v>
      </c>
      <c r="C21" s="246"/>
      <c r="D21" s="281" t="s">
        <v>82</v>
      </c>
      <c r="E21" s="274"/>
      <c r="F21" s="244" t="s">
        <v>22</v>
      </c>
      <c r="G21" s="186"/>
      <c r="H21" s="204">
        <f t="shared" si="0"/>
        <v>416</v>
      </c>
      <c r="I21" s="197">
        <v>32</v>
      </c>
      <c r="J21" s="196">
        <v>1</v>
      </c>
      <c r="K21" s="196">
        <v>20</v>
      </c>
      <c r="L21" s="196">
        <v>101</v>
      </c>
      <c r="M21" s="196">
        <v>2</v>
      </c>
      <c r="N21" s="196">
        <v>1</v>
      </c>
      <c r="O21" s="196">
        <v>2</v>
      </c>
      <c r="P21" s="196">
        <v>0</v>
      </c>
      <c r="Q21" s="196">
        <v>0</v>
      </c>
      <c r="R21" s="196">
        <v>0</v>
      </c>
      <c r="S21" s="196">
        <v>21</v>
      </c>
      <c r="T21" s="196">
        <v>0</v>
      </c>
      <c r="U21" s="196">
        <v>6</v>
      </c>
      <c r="V21" s="196">
        <v>0</v>
      </c>
      <c r="W21" s="196">
        <v>0</v>
      </c>
      <c r="X21" s="195">
        <v>230</v>
      </c>
    </row>
    <row r="22" spans="1:25" ht="15" customHeight="1" x14ac:dyDescent="0.15">
      <c r="A22" s="188"/>
      <c r="B22" s="244" t="s">
        <v>119</v>
      </c>
      <c r="C22" s="246"/>
      <c r="D22" s="281" t="s">
        <v>82</v>
      </c>
      <c r="E22" s="274"/>
      <c r="F22" s="244" t="s">
        <v>22</v>
      </c>
      <c r="G22" s="186"/>
      <c r="H22" s="204">
        <f t="shared" si="0"/>
        <v>478</v>
      </c>
      <c r="I22" s="197">
        <v>9</v>
      </c>
      <c r="J22" s="196">
        <v>5</v>
      </c>
      <c r="K22" s="196">
        <v>59</v>
      </c>
      <c r="L22" s="196">
        <v>209</v>
      </c>
      <c r="M22" s="196">
        <v>0</v>
      </c>
      <c r="N22" s="196">
        <v>0</v>
      </c>
      <c r="O22" s="196">
        <v>2</v>
      </c>
      <c r="P22" s="196">
        <v>0</v>
      </c>
      <c r="Q22" s="196">
        <v>0</v>
      </c>
      <c r="R22" s="196">
        <v>0</v>
      </c>
      <c r="S22" s="196">
        <v>137</v>
      </c>
      <c r="T22" s="196">
        <v>0</v>
      </c>
      <c r="U22" s="196">
        <v>0</v>
      </c>
      <c r="V22" s="196">
        <v>0</v>
      </c>
      <c r="W22" s="196">
        <v>0</v>
      </c>
      <c r="X22" s="195">
        <v>57</v>
      </c>
    </row>
    <row r="23" spans="1:25" ht="15" customHeight="1" x14ac:dyDescent="0.15">
      <c r="A23" s="188"/>
      <c r="B23" s="345" t="s">
        <v>82</v>
      </c>
      <c r="C23" s="345"/>
      <c r="D23" s="345"/>
      <c r="E23" s="273"/>
      <c r="F23" s="244" t="s">
        <v>64</v>
      </c>
      <c r="G23" s="186"/>
      <c r="H23" s="204">
        <f t="shared" si="0"/>
        <v>0</v>
      </c>
      <c r="I23" s="184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2">
        <v>0</v>
      </c>
    </row>
    <row r="24" spans="1:25" ht="15" customHeight="1" x14ac:dyDescent="0.15">
      <c r="A24" s="188"/>
      <c r="B24" s="244" t="s">
        <v>120</v>
      </c>
      <c r="C24" s="246"/>
      <c r="D24" s="281" t="s">
        <v>82</v>
      </c>
      <c r="E24" s="274"/>
      <c r="F24" s="244" t="s">
        <v>22</v>
      </c>
      <c r="G24" s="186"/>
      <c r="H24" s="204">
        <f t="shared" si="0"/>
        <v>339</v>
      </c>
      <c r="I24" s="197">
        <v>1</v>
      </c>
      <c r="J24" s="196">
        <v>0</v>
      </c>
      <c r="K24" s="196">
        <v>52</v>
      </c>
      <c r="L24" s="196">
        <v>62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16</v>
      </c>
      <c r="T24" s="196">
        <v>0</v>
      </c>
      <c r="U24" s="196">
        <v>0</v>
      </c>
      <c r="V24" s="196">
        <v>0</v>
      </c>
      <c r="W24" s="196">
        <v>0</v>
      </c>
      <c r="X24" s="195">
        <v>208</v>
      </c>
    </row>
    <row r="25" spans="1:25" ht="15" customHeight="1" x14ac:dyDescent="0.15">
      <c r="A25" s="188"/>
      <c r="B25" s="345" t="s">
        <v>82</v>
      </c>
      <c r="C25" s="345"/>
      <c r="D25" s="345"/>
      <c r="E25" s="273"/>
      <c r="F25" s="244" t="s">
        <v>64</v>
      </c>
      <c r="G25" s="186"/>
      <c r="H25" s="204">
        <f t="shared" si="0"/>
        <v>239</v>
      </c>
      <c r="I25" s="184">
        <v>3</v>
      </c>
      <c r="J25" s="183">
        <v>1</v>
      </c>
      <c r="K25" s="183">
        <v>29</v>
      </c>
      <c r="L25" s="183">
        <v>15</v>
      </c>
      <c r="M25" s="183">
        <v>118</v>
      </c>
      <c r="N25" s="183">
        <v>0</v>
      </c>
      <c r="O25" s="183">
        <v>0</v>
      </c>
      <c r="P25" s="183">
        <v>0</v>
      </c>
      <c r="Q25" s="183">
        <v>1</v>
      </c>
      <c r="R25" s="183">
        <v>0</v>
      </c>
      <c r="S25" s="183">
        <v>11</v>
      </c>
      <c r="T25" s="183">
        <v>9</v>
      </c>
      <c r="U25" s="183">
        <v>1</v>
      </c>
      <c r="V25" s="183">
        <v>0</v>
      </c>
      <c r="W25" s="183">
        <v>0</v>
      </c>
      <c r="X25" s="182">
        <v>51</v>
      </c>
    </row>
    <row r="26" spans="1:25" ht="15" customHeight="1" x14ac:dyDescent="0.15">
      <c r="A26" s="188"/>
      <c r="B26" s="244" t="s">
        <v>121</v>
      </c>
      <c r="C26" s="246"/>
      <c r="D26" s="281" t="s">
        <v>82</v>
      </c>
      <c r="E26" s="274"/>
      <c r="F26" s="244" t="s">
        <v>22</v>
      </c>
      <c r="G26" s="186"/>
      <c r="H26" s="204">
        <f t="shared" si="0"/>
        <v>221</v>
      </c>
      <c r="I26" s="197">
        <v>9</v>
      </c>
      <c r="J26" s="196">
        <v>1</v>
      </c>
      <c r="K26" s="196">
        <v>38</v>
      </c>
      <c r="L26" s="196">
        <v>22</v>
      </c>
      <c r="M26" s="196">
        <v>75</v>
      </c>
      <c r="N26" s="196">
        <v>0</v>
      </c>
      <c r="O26" s="196">
        <v>0</v>
      </c>
      <c r="P26" s="196">
        <v>0</v>
      </c>
      <c r="Q26" s="196">
        <v>2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5">
        <v>74</v>
      </c>
    </row>
    <row r="27" spans="1:25" ht="15" customHeight="1" x14ac:dyDescent="0.15">
      <c r="A27" s="188"/>
      <c r="B27" s="345" t="s">
        <v>82</v>
      </c>
      <c r="C27" s="345"/>
      <c r="D27" s="345"/>
      <c r="E27" s="273"/>
      <c r="F27" s="244" t="s">
        <v>64</v>
      </c>
      <c r="G27" s="186"/>
      <c r="H27" s="204">
        <f t="shared" si="0"/>
        <v>198</v>
      </c>
      <c r="I27" s="184">
        <v>15</v>
      </c>
      <c r="J27" s="183">
        <v>1</v>
      </c>
      <c r="K27" s="183">
        <v>35</v>
      </c>
      <c r="L27" s="183">
        <v>25</v>
      </c>
      <c r="M27" s="183">
        <v>79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4</v>
      </c>
      <c r="V27" s="183">
        <v>0</v>
      </c>
      <c r="W27" s="183">
        <v>0</v>
      </c>
      <c r="X27" s="182">
        <v>39</v>
      </c>
    </row>
    <row r="28" spans="1:25" ht="15" customHeight="1" x14ac:dyDescent="0.15">
      <c r="A28" s="188"/>
      <c r="B28" s="244" t="s">
        <v>122</v>
      </c>
      <c r="C28" s="246"/>
      <c r="D28" s="281" t="s">
        <v>82</v>
      </c>
      <c r="E28" s="274"/>
      <c r="F28" s="244" t="s">
        <v>22</v>
      </c>
      <c r="G28" s="186"/>
      <c r="H28" s="204">
        <f t="shared" si="0"/>
        <v>420</v>
      </c>
      <c r="I28" s="197">
        <v>7</v>
      </c>
      <c r="J28" s="196">
        <v>32</v>
      </c>
      <c r="K28" s="196">
        <v>55</v>
      </c>
      <c r="L28" s="196">
        <v>87</v>
      </c>
      <c r="M28" s="196">
        <v>34</v>
      </c>
      <c r="N28" s="196">
        <v>0</v>
      </c>
      <c r="O28" s="196">
        <v>16</v>
      </c>
      <c r="P28" s="196">
        <v>0</v>
      </c>
      <c r="Q28" s="196">
        <v>6</v>
      </c>
      <c r="R28" s="196">
        <v>5</v>
      </c>
      <c r="S28" s="196">
        <v>0</v>
      </c>
      <c r="T28" s="196">
        <v>2</v>
      </c>
      <c r="U28" s="196">
        <v>0</v>
      </c>
      <c r="V28" s="196">
        <v>0</v>
      </c>
      <c r="W28" s="196">
        <v>0</v>
      </c>
      <c r="X28" s="195">
        <v>176</v>
      </c>
    </row>
    <row r="29" spans="1:25" ht="15" customHeight="1" x14ac:dyDescent="0.15">
      <c r="A29" s="188"/>
      <c r="B29" s="345" t="s">
        <v>82</v>
      </c>
      <c r="C29" s="345"/>
      <c r="D29" s="345"/>
      <c r="E29" s="273"/>
      <c r="F29" s="244" t="s">
        <v>64</v>
      </c>
      <c r="G29" s="186"/>
      <c r="H29" s="204">
        <f t="shared" si="0"/>
        <v>284</v>
      </c>
      <c r="I29" s="184">
        <v>5</v>
      </c>
      <c r="J29" s="183">
        <v>1</v>
      </c>
      <c r="K29" s="183">
        <v>55</v>
      </c>
      <c r="L29" s="183">
        <v>67</v>
      </c>
      <c r="M29" s="183">
        <v>62</v>
      </c>
      <c r="N29" s="183">
        <v>0</v>
      </c>
      <c r="O29" s="183">
        <v>4</v>
      </c>
      <c r="P29" s="183">
        <v>12</v>
      </c>
      <c r="Q29" s="183">
        <v>5</v>
      </c>
      <c r="R29" s="183">
        <v>3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2">
        <v>70</v>
      </c>
    </row>
    <row r="30" spans="1:25" ht="15" customHeight="1" x14ac:dyDescent="0.15">
      <c r="A30" s="188"/>
      <c r="B30" s="244" t="s">
        <v>123</v>
      </c>
      <c r="C30" s="246"/>
      <c r="D30" s="281" t="s">
        <v>82</v>
      </c>
      <c r="E30" s="274"/>
      <c r="F30" s="244" t="s">
        <v>22</v>
      </c>
      <c r="G30" s="186"/>
      <c r="H30" s="204">
        <f t="shared" si="0"/>
        <v>489</v>
      </c>
      <c r="I30" s="197">
        <v>0</v>
      </c>
      <c r="J30" s="196">
        <v>0</v>
      </c>
      <c r="K30" s="196">
        <v>27</v>
      </c>
      <c r="L30" s="196">
        <v>89</v>
      </c>
      <c r="M30" s="196">
        <v>280</v>
      </c>
      <c r="N30" s="196">
        <v>0</v>
      </c>
      <c r="O30" s="196">
        <v>3</v>
      </c>
      <c r="P30" s="196">
        <v>0</v>
      </c>
      <c r="Q30" s="196">
        <v>0</v>
      </c>
      <c r="R30" s="196">
        <v>0</v>
      </c>
      <c r="S30" s="196">
        <v>84</v>
      </c>
      <c r="T30" s="196">
        <v>1</v>
      </c>
      <c r="U30" s="196">
        <v>0</v>
      </c>
      <c r="V30" s="196">
        <v>0</v>
      </c>
      <c r="W30" s="196">
        <v>0</v>
      </c>
      <c r="X30" s="195">
        <v>5</v>
      </c>
      <c r="Y30" s="159"/>
    </row>
    <row r="31" spans="1:25" s="162" customFormat="1" ht="15" customHeight="1" thickBot="1" x14ac:dyDescent="0.2">
      <c r="A31" s="181"/>
      <c r="B31" s="346" t="s">
        <v>82</v>
      </c>
      <c r="C31" s="346"/>
      <c r="D31" s="346"/>
      <c r="E31" s="275"/>
      <c r="F31" s="245" t="s">
        <v>64</v>
      </c>
      <c r="G31" s="180"/>
      <c r="H31" s="309">
        <f t="shared" si="0"/>
        <v>8517</v>
      </c>
      <c r="I31" s="178">
        <v>7</v>
      </c>
      <c r="J31" s="177">
        <v>43</v>
      </c>
      <c r="K31" s="177">
        <v>36</v>
      </c>
      <c r="L31" s="177">
        <v>86</v>
      </c>
      <c r="M31" s="177">
        <v>103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  <c r="S31" s="177">
        <v>74</v>
      </c>
      <c r="T31" s="177">
        <v>6</v>
      </c>
      <c r="U31" s="177">
        <v>0</v>
      </c>
      <c r="V31" s="177">
        <v>0</v>
      </c>
      <c r="W31" s="177">
        <v>0</v>
      </c>
      <c r="X31" s="176">
        <v>8162</v>
      </c>
      <c r="Y31" s="163"/>
    </row>
    <row r="32" spans="1:25" ht="9" customHeight="1" thickBot="1" x14ac:dyDescent="0.2">
      <c r="A32" s="282"/>
      <c r="B32" s="283"/>
      <c r="C32" s="283"/>
      <c r="D32" s="283"/>
      <c r="E32" s="276"/>
      <c r="F32" s="241"/>
      <c r="G32" s="269"/>
      <c r="H32" s="289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160"/>
    </row>
    <row r="33" spans="1:27" s="295" customFormat="1" ht="54" customHeight="1" x14ac:dyDescent="0.15">
      <c r="A33" s="440" t="s">
        <v>268</v>
      </c>
      <c r="B33" s="441"/>
      <c r="C33" s="441"/>
      <c r="D33" s="441"/>
      <c r="E33" s="441"/>
      <c r="F33" s="441"/>
      <c r="G33" s="442"/>
      <c r="H33" s="291" t="s">
        <v>16</v>
      </c>
      <c r="I33" s="292" t="s">
        <v>15</v>
      </c>
      <c r="J33" s="293" t="s">
        <v>14</v>
      </c>
      <c r="K33" s="293" t="s">
        <v>13</v>
      </c>
      <c r="L33" s="293" t="s">
        <v>12</v>
      </c>
      <c r="M33" s="293" t="s">
        <v>11</v>
      </c>
      <c r="N33" s="293" t="s">
        <v>10</v>
      </c>
      <c r="O33" s="293" t="s">
        <v>9</v>
      </c>
      <c r="P33" s="293" t="s">
        <v>8</v>
      </c>
      <c r="Q33" s="293" t="s">
        <v>7</v>
      </c>
      <c r="R33" s="293" t="s">
        <v>6</v>
      </c>
      <c r="S33" s="294" t="s">
        <v>5</v>
      </c>
      <c r="T33" s="293" t="s">
        <v>4</v>
      </c>
      <c r="U33" s="293" t="s">
        <v>3</v>
      </c>
      <c r="V33" s="293" t="s">
        <v>2</v>
      </c>
      <c r="W33" s="293" t="s">
        <v>1</v>
      </c>
      <c r="X33" s="439" t="s">
        <v>0</v>
      </c>
    </row>
    <row r="34" spans="1:27" s="160" customFormat="1" ht="9.1999999999999993" customHeight="1" thickBot="1" x14ac:dyDescent="0.2">
      <c r="A34" s="443"/>
      <c r="B34" s="444"/>
      <c r="C34" s="444"/>
      <c r="D34" s="444"/>
      <c r="E34" s="444"/>
      <c r="F34" s="444"/>
      <c r="G34" s="445"/>
      <c r="H34" s="296"/>
      <c r="I34" s="297"/>
      <c r="J34" s="298"/>
      <c r="K34" s="298"/>
      <c r="L34" s="298"/>
      <c r="M34" s="298"/>
      <c r="N34" s="298"/>
      <c r="O34" s="298"/>
      <c r="P34" s="298"/>
      <c r="Q34" s="298"/>
      <c r="R34" s="298"/>
      <c r="S34" s="299"/>
      <c r="T34" s="298"/>
      <c r="U34" s="298"/>
      <c r="V34" s="298"/>
      <c r="W34" s="298"/>
      <c r="X34" s="300"/>
    </row>
    <row r="35" spans="1:27" s="160" customFormat="1" ht="14.1" customHeight="1" x14ac:dyDescent="0.15">
      <c r="A35" s="193"/>
      <c r="B35" s="347"/>
      <c r="C35" s="347"/>
      <c r="D35" s="347"/>
      <c r="E35" s="347"/>
      <c r="F35" s="347"/>
      <c r="G35" s="192"/>
      <c r="H35" s="191" t="s">
        <v>19</v>
      </c>
      <c r="I35" s="203" t="s">
        <v>19</v>
      </c>
      <c r="J35" s="190" t="s">
        <v>19</v>
      </c>
      <c r="K35" s="190" t="s">
        <v>19</v>
      </c>
      <c r="L35" s="190" t="s">
        <v>19</v>
      </c>
      <c r="M35" s="190" t="s">
        <v>19</v>
      </c>
      <c r="N35" s="190" t="s">
        <v>19</v>
      </c>
      <c r="O35" s="190" t="s">
        <v>19</v>
      </c>
      <c r="P35" s="190" t="s">
        <v>19</v>
      </c>
      <c r="Q35" s="190" t="s">
        <v>19</v>
      </c>
      <c r="R35" s="190" t="s">
        <v>19</v>
      </c>
      <c r="S35" s="190" t="s">
        <v>19</v>
      </c>
      <c r="T35" s="190" t="s">
        <v>19</v>
      </c>
      <c r="U35" s="190" t="s">
        <v>19</v>
      </c>
      <c r="V35" s="190" t="s">
        <v>19</v>
      </c>
      <c r="W35" s="190" t="s">
        <v>19</v>
      </c>
      <c r="X35" s="189" t="s">
        <v>19</v>
      </c>
      <c r="Y35" s="161"/>
    </row>
    <row r="36" spans="1:27" ht="15" customHeight="1" x14ac:dyDescent="0.15">
      <c r="A36" s="188"/>
      <c r="B36" s="240" t="s">
        <v>124</v>
      </c>
      <c r="C36" s="243"/>
      <c r="D36" s="274" t="s">
        <v>125</v>
      </c>
      <c r="E36" s="274"/>
      <c r="F36" s="240" t="s">
        <v>22</v>
      </c>
      <c r="G36" s="186"/>
      <c r="H36" s="301">
        <f t="shared" ref="H36:H65" si="1">SUM(I36:X36)</f>
        <v>126</v>
      </c>
      <c r="I36" s="197">
        <v>3</v>
      </c>
      <c r="J36" s="196">
        <v>0</v>
      </c>
      <c r="K36" s="196">
        <v>0</v>
      </c>
      <c r="L36" s="196">
        <v>8</v>
      </c>
      <c r="M36" s="196">
        <v>68</v>
      </c>
      <c r="N36" s="196">
        <v>17</v>
      </c>
      <c r="O36" s="196">
        <v>1</v>
      </c>
      <c r="P36" s="196">
        <v>0</v>
      </c>
      <c r="Q36" s="196">
        <v>10</v>
      </c>
      <c r="R36" s="196">
        <v>7</v>
      </c>
      <c r="S36" s="196">
        <v>2</v>
      </c>
      <c r="T36" s="196">
        <v>0</v>
      </c>
      <c r="U36" s="196">
        <v>1</v>
      </c>
      <c r="V36" s="196">
        <v>0</v>
      </c>
      <c r="W36" s="196">
        <v>0</v>
      </c>
      <c r="X36" s="195">
        <v>9</v>
      </c>
    </row>
    <row r="37" spans="1:27" ht="15" customHeight="1" x14ac:dyDescent="0.15">
      <c r="A37" s="188"/>
      <c r="B37" s="345" t="s">
        <v>82</v>
      </c>
      <c r="C37" s="345"/>
      <c r="D37" s="345"/>
      <c r="E37" s="273"/>
      <c r="F37" s="240" t="s">
        <v>64</v>
      </c>
      <c r="G37" s="186"/>
      <c r="H37" s="301">
        <f t="shared" si="1"/>
        <v>0</v>
      </c>
      <c r="I37" s="184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2">
        <v>0</v>
      </c>
    </row>
    <row r="38" spans="1:27" ht="15" customHeight="1" x14ac:dyDescent="0.15">
      <c r="A38" s="188"/>
      <c r="B38" s="240" t="s">
        <v>126</v>
      </c>
      <c r="C38" s="271"/>
      <c r="D38" s="281" t="s">
        <v>131</v>
      </c>
      <c r="E38" s="277"/>
      <c r="F38" s="240" t="s">
        <v>22</v>
      </c>
      <c r="G38" s="186"/>
      <c r="H38" s="301">
        <f t="shared" si="1"/>
        <v>79</v>
      </c>
      <c r="I38" s="197">
        <v>3</v>
      </c>
      <c r="J38" s="196">
        <v>0</v>
      </c>
      <c r="K38" s="196">
        <v>0</v>
      </c>
      <c r="L38" s="196">
        <v>6</v>
      </c>
      <c r="M38" s="196">
        <v>23</v>
      </c>
      <c r="N38" s="196">
        <v>25</v>
      </c>
      <c r="O38" s="196">
        <v>1</v>
      </c>
      <c r="P38" s="196">
        <v>1</v>
      </c>
      <c r="Q38" s="196">
        <v>9</v>
      </c>
      <c r="R38" s="196">
        <v>0</v>
      </c>
      <c r="S38" s="196">
        <v>0</v>
      </c>
      <c r="T38" s="196">
        <v>0</v>
      </c>
      <c r="U38" s="196">
        <v>8</v>
      </c>
      <c r="V38" s="196">
        <v>0</v>
      </c>
      <c r="W38" s="196">
        <v>0</v>
      </c>
      <c r="X38" s="195">
        <v>3</v>
      </c>
    </row>
    <row r="39" spans="1:27" ht="15" customHeight="1" x14ac:dyDescent="0.15">
      <c r="A39" s="188"/>
      <c r="B39" s="345" t="s">
        <v>131</v>
      </c>
      <c r="C39" s="345"/>
      <c r="D39" s="345"/>
      <c r="E39" s="273"/>
      <c r="F39" s="240" t="s">
        <v>64</v>
      </c>
      <c r="G39" s="186"/>
      <c r="H39" s="301">
        <f t="shared" si="1"/>
        <v>0</v>
      </c>
      <c r="I39" s="184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2">
        <v>0</v>
      </c>
    </row>
    <row r="40" spans="1:27" ht="15" customHeight="1" x14ac:dyDescent="0.15">
      <c r="A40" s="188"/>
      <c r="B40" s="240" t="s">
        <v>127</v>
      </c>
      <c r="C40" s="243"/>
      <c r="D40" s="281" t="s">
        <v>131</v>
      </c>
      <c r="E40" s="277"/>
      <c r="F40" s="240" t="s">
        <v>22</v>
      </c>
      <c r="G40" s="186"/>
      <c r="H40" s="301">
        <f t="shared" si="1"/>
        <v>136</v>
      </c>
      <c r="I40" s="197">
        <v>3</v>
      </c>
      <c r="J40" s="196">
        <v>0</v>
      </c>
      <c r="K40" s="196">
        <v>0</v>
      </c>
      <c r="L40" s="196">
        <v>17</v>
      </c>
      <c r="M40" s="196">
        <v>53</v>
      </c>
      <c r="N40" s="196">
        <v>30</v>
      </c>
      <c r="O40" s="196">
        <v>3</v>
      </c>
      <c r="P40" s="196">
        <v>0</v>
      </c>
      <c r="Q40" s="196">
        <v>24</v>
      </c>
      <c r="R40" s="196">
        <v>1</v>
      </c>
      <c r="S40" s="196">
        <v>0</v>
      </c>
      <c r="T40" s="196">
        <v>0</v>
      </c>
      <c r="U40" s="196">
        <v>2</v>
      </c>
      <c r="V40" s="196">
        <v>0</v>
      </c>
      <c r="W40" s="196">
        <v>0</v>
      </c>
      <c r="X40" s="195">
        <v>3</v>
      </c>
      <c r="Y40" s="159"/>
    </row>
    <row r="41" spans="1:27" ht="15" customHeight="1" x14ac:dyDescent="0.15">
      <c r="A41" s="188"/>
      <c r="B41" s="345" t="s">
        <v>131</v>
      </c>
      <c r="C41" s="345"/>
      <c r="D41" s="345"/>
      <c r="E41" s="273"/>
      <c r="F41" s="240" t="s">
        <v>64</v>
      </c>
      <c r="G41" s="186"/>
      <c r="H41" s="185">
        <f t="shared" si="1"/>
        <v>37</v>
      </c>
      <c r="I41" s="184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2">
        <v>37</v>
      </c>
      <c r="Z41" s="159"/>
      <c r="AA41" s="162"/>
    </row>
    <row r="42" spans="1:27" ht="15" customHeight="1" x14ac:dyDescent="0.15">
      <c r="A42" s="188"/>
      <c r="B42" s="240" t="s">
        <v>128</v>
      </c>
      <c r="C42" s="243"/>
      <c r="D42" s="281" t="s">
        <v>129</v>
      </c>
      <c r="E42" s="277"/>
      <c r="F42" s="240" t="s">
        <v>22</v>
      </c>
      <c r="G42" s="186"/>
      <c r="H42" s="185">
        <f t="shared" si="1"/>
        <v>109</v>
      </c>
      <c r="I42" s="197">
        <v>3</v>
      </c>
      <c r="J42" s="196">
        <v>0</v>
      </c>
      <c r="K42" s="196">
        <v>0</v>
      </c>
      <c r="L42" s="196">
        <v>7</v>
      </c>
      <c r="M42" s="196">
        <v>56</v>
      </c>
      <c r="N42" s="196">
        <v>17</v>
      </c>
      <c r="O42" s="196">
        <v>1</v>
      </c>
      <c r="P42" s="196">
        <v>0</v>
      </c>
      <c r="Q42" s="196">
        <v>10</v>
      </c>
      <c r="R42" s="196">
        <v>0</v>
      </c>
      <c r="S42" s="196">
        <v>0</v>
      </c>
      <c r="T42" s="196">
        <v>0</v>
      </c>
      <c r="U42" s="196">
        <v>9</v>
      </c>
      <c r="V42" s="196">
        <v>0</v>
      </c>
      <c r="W42" s="196">
        <v>0</v>
      </c>
      <c r="X42" s="195">
        <v>6</v>
      </c>
    </row>
    <row r="43" spans="1:27" ht="15" customHeight="1" x14ac:dyDescent="0.15">
      <c r="A43" s="188"/>
      <c r="B43" s="345" t="s">
        <v>129</v>
      </c>
      <c r="C43" s="345"/>
      <c r="D43" s="345"/>
      <c r="E43" s="273"/>
      <c r="F43" s="240" t="s">
        <v>64</v>
      </c>
      <c r="G43" s="186"/>
      <c r="H43" s="185">
        <f t="shared" si="1"/>
        <v>0</v>
      </c>
      <c r="I43" s="184">
        <v>0</v>
      </c>
      <c r="J43" s="183">
        <v>0</v>
      </c>
      <c r="K43" s="183">
        <v>0</v>
      </c>
      <c r="L43" s="183">
        <v>0</v>
      </c>
      <c r="M43" s="183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2">
        <v>0</v>
      </c>
    </row>
    <row r="44" spans="1:27" ht="15" customHeight="1" x14ac:dyDescent="0.15">
      <c r="A44" s="188"/>
      <c r="B44" s="240" t="s">
        <v>130</v>
      </c>
      <c r="C44" s="243"/>
      <c r="D44" s="281" t="s">
        <v>135</v>
      </c>
      <c r="E44" s="277"/>
      <c r="F44" s="240" t="s">
        <v>22</v>
      </c>
      <c r="G44" s="186"/>
      <c r="H44" s="185">
        <f t="shared" si="1"/>
        <v>22</v>
      </c>
      <c r="I44" s="197">
        <v>1</v>
      </c>
      <c r="J44" s="196">
        <v>0</v>
      </c>
      <c r="K44" s="196">
        <v>0</v>
      </c>
      <c r="L44" s="196">
        <v>3</v>
      </c>
      <c r="M44" s="196">
        <v>4</v>
      </c>
      <c r="N44" s="196">
        <v>6</v>
      </c>
      <c r="O44" s="196">
        <v>2</v>
      </c>
      <c r="P44" s="196">
        <v>0</v>
      </c>
      <c r="Q44" s="196">
        <v>1</v>
      </c>
      <c r="R44" s="196">
        <v>1</v>
      </c>
      <c r="S44" s="196">
        <v>1</v>
      </c>
      <c r="T44" s="196">
        <v>0</v>
      </c>
      <c r="U44" s="196">
        <v>2</v>
      </c>
      <c r="V44" s="196">
        <v>0</v>
      </c>
      <c r="W44" s="196">
        <v>0</v>
      </c>
      <c r="X44" s="195">
        <v>1</v>
      </c>
    </row>
    <row r="45" spans="1:27" ht="15" customHeight="1" x14ac:dyDescent="0.15">
      <c r="A45" s="188"/>
      <c r="B45" s="345" t="s">
        <v>135</v>
      </c>
      <c r="C45" s="345"/>
      <c r="D45" s="345"/>
      <c r="E45" s="273"/>
      <c r="F45" s="240" t="s">
        <v>64</v>
      </c>
      <c r="G45" s="186"/>
      <c r="H45" s="185">
        <f t="shared" si="1"/>
        <v>0</v>
      </c>
      <c r="I45" s="184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2">
        <v>0</v>
      </c>
    </row>
    <row r="46" spans="1:27" ht="15" customHeight="1" x14ac:dyDescent="0.15">
      <c r="A46" s="188"/>
      <c r="B46" s="240" t="s">
        <v>132</v>
      </c>
      <c r="C46" s="243"/>
      <c r="D46" s="281" t="s">
        <v>135</v>
      </c>
      <c r="E46" s="277"/>
      <c r="F46" s="240" t="s">
        <v>22</v>
      </c>
      <c r="G46" s="186"/>
      <c r="H46" s="185">
        <f t="shared" si="1"/>
        <v>34</v>
      </c>
      <c r="I46" s="197">
        <v>0</v>
      </c>
      <c r="J46" s="196">
        <v>0</v>
      </c>
      <c r="K46" s="196">
        <v>0</v>
      </c>
      <c r="L46" s="196">
        <v>4</v>
      </c>
      <c r="M46" s="196">
        <v>9</v>
      </c>
      <c r="N46" s="196">
        <v>11</v>
      </c>
      <c r="O46" s="196">
        <v>1</v>
      </c>
      <c r="P46" s="196">
        <v>0</v>
      </c>
      <c r="Q46" s="196">
        <v>8</v>
      </c>
      <c r="R46" s="196">
        <v>0</v>
      </c>
      <c r="S46" s="196">
        <v>0</v>
      </c>
      <c r="T46" s="196">
        <v>0</v>
      </c>
      <c r="U46" s="196">
        <v>1</v>
      </c>
      <c r="V46" s="196">
        <v>0</v>
      </c>
      <c r="W46" s="196">
        <v>0</v>
      </c>
      <c r="X46" s="195">
        <v>0</v>
      </c>
    </row>
    <row r="47" spans="1:27" ht="15" customHeight="1" x14ac:dyDescent="0.15">
      <c r="A47" s="188"/>
      <c r="B47" s="345" t="s">
        <v>135</v>
      </c>
      <c r="C47" s="345"/>
      <c r="D47" s="345"/>
      <c r="E47" s="273"/>
      <c r="F47" s="240" t="s">
        <v>64</v>
      </c>
      <c r="G47" s="186"/>
      <c r="H47" s="185">
        <f t="shared" si="1"/>
        <v>0</v>
      </c>
      <c r="I47" s="184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2">
        <v>0</v>
      </c>
    </row>
    <row r="48" spans="1:27" ht="15" customHeight="1" x14ac:dyDescent="0.15">
      <c r="A48" s="188"/>
      <c r="B48" s="240" t="s">
        <v>133</v>
      </c>
      <c r="C48" s="243"/>
      <c r="D48" s="281" t="s">
        <v>135</v>
      </c>
      <c r="E48" s="277"/>
      <c r="F48" s="240" t="s">
        <v>22</v>
      </c>
      <c r="G48" s="186"/>
      <c r="H48" s="185">
        <f t="shared" si="1"/>
        <v>25</v>
      </c>
      <c r="I48" s="197">
        <v>4</v>
      </c>
      <c r="J48" s="196">
        <v>0</v>
      </c>
      <c r="K48" s="196">
        <v>0</v>
      </c>
      <c r="L48" s="196">
        <v>1</v>
      </c>
      <c r="M48" s="196">
        <v>4</v>
      </c>
      <c r="N48" s="196">
        <v>8</v>
      </c>
      <c r="O48" s="196">
        <v>1</v>
      </c>
      <c r="P48" s="196">
        <v>1</v>
      </c>
      <c r="Q48" s="196">
        <v>4</v>
      </c>
      <c r="R48" s="196">
        <v>0</v>
      </c>
      <c r="S48" s="196">
        <v>0</v>
      </c>
      <c r="T48" s="196">
        <v>0</v>
      </c>
      <c r="U48" s="196">
        <v>1</v>
      </c>
      <c r="V48" s="196">
        <v>0</v>
      </c>
      <c r="W48" s="196">
        <v>0</v>
      </c>
      <c r="X48" s="195">
        <v>1</v>
      </c>
    </row>
    <row r="49" spans="1:24" ht="15" customHeight="1" x14ac:dyDescent="0.15">
      <c r="A49" s="188"/>
      <c r="B49" s="345" t="s">
        <v>135</v>
      </c>
      <c r="C49" s="345"/>
      <c r="D49" s="345"/>
      <c r="E49" s="273"/>
      <c r="F49" s="240" t="s">
        <v>64</v>
      </c>
      <c r="G49" s="186"/>
      <c r="H49" s="185">
        <f t="shared" si="1"/>
        <v>0</v>
      </c>
      <c r="I49" s="184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2">
        <v>0</v>
      </c>
    </row>
    <row r="50" spans="1:24" ht="15" customHeight="1" x14ac:dyDescent="0.15">
      <c r="A50" s="188"/>
      <c r="B50" s="240" t="s">
        <v>134</v>
      </c>
      <c r="C50" s="243"/>
      <c r="D50" s="281" t="s">
        <v>137</v>
      </c>
      <c r="E50" s="277"/>
      <c r="F50" s="240" t="s">
        <v>22</v>
      </c>
      <c r="G50" s="186"/>
      <c r="H50" s="185">
        <f t="shared" si="1"/>
        <v>58</v>
      </c>
      <c r="I50" s="196">
        <v>2</v>
      </c>
      <c r="J50" s="196">
        <v>0</v>
      </c>
      <c r="K50" s="196">
        <v>0</v>
      </c>
      <c r="L50" s="196">
        <v>6</v>
      </c>
      <c r="M50" s="196">
        <v>14</v>
      </c>
      <c r="N50" s="196">
        <v>21</v>
      </c>
      <c r="O50" s="196">
        <v>0</v>
      </c>
      <c r="P50" s="196">
        <v>1</v>
      </c>
      <c r="Q50" s="196">
        <v>1</v>
      </c>
      <c r="R50" s="196">
        <v>1</v>
      </c>
      <c r="S50" s="196">
        <v>1</v>
      </c>
      <c r="T50" s="196">
        <v>0</v>
      </c>
      <c r="U50" s="196">
        <v>8</v>
      </c>
      <c r="V50" s="196">
        <v>0</v>
      </c>
      <c r="W50" s="196">
        <v>0</v>
      </c>
      <c r="X50" s="195">
        <v>3</v>
      </c>
    </row>
    <row r="51" spans="1:24" ht="15" customHeight="1" x14ac:dyDescent="0.15">
      <c r="A51" s="188"/>
      <c r="B51" s="345" t="s">
        <v>137</v>
      </c>
      <c r="C51" s="345"/>
      <c r="D51" s="345"/>
      <c r="E51" s="273"/>
      <c r="F51" s="240" t="s">
        <v>64</v>
      </c>
      <c r="G51" s="186"/>
      <c r="H51" s="185">
        <f t="shared" si="1"/>
        <v>0</v>
      </c>
      <c r="I51" s="184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2">
        <v>0</v>
      </c>
    </row>
    <row r="52" spans="1:24" ht="15" customHeight="1" x14ac:dyDescent="0.15">
      <c r="A52" s="188"/>
      <c r="B52" s="240" t="s">
        <v>136</v>
      </c>
      <c r="C52" s="243"/>
      <c r="D52" s="281" t="s">
        <v>137</v>
      </c>
      <c r="E52" s="277"/>
      <c r="F52" s="240" t="s">
        <v>22</v>
      </c>
      <c r="G52" s="186"/>
      <c r="H52" s="185">
        <f t="shared" si="1"/>
        <v>222</v>
      </c>
      <c r="I52" s="196">
        <v>4</v>
      </c>
      <c r="J52" s="196">
        <v>0</v>
      </c>
      <c r="K52" s="196">
        <v>1</v>
      </c>
      <c r="L52" s="196">
        <v>7</v>
      </c>
      <c r="M52" s="196">
        <v>50</v>
      </c>
      <c r="N52" s="196">
        <v>56</v>
      </c>
      <c r="O52" s="196">
        <v>3</v>
      </c>
      <c r="P52" s="196">
        <v>12</v>
      </c>
      <c r="Q52" s="196">
        <v>28</v>
      </c>
      <c r="R52" s="196">
        <v>0</v>
      </c>
      <c r="S52" s="196">
        <v>0</v>
      </c>
      <c r="T52" s="196">
        <v>0</v>
      </c>
      <c r="U52" s="196">
        <v>16</v>
      </c>
      <c r="V52" s="196">
        <v>0</v>
      </c>
      <c r="W52" s="196">
        <v>0</v>
      </c>
      <c r="X52" s="195">
        <v>45</v>
      </c>
    </row>
    <row r="53" spans="1:24" ht="15" customHeight="1" x14ac:dyDescent="0.15">
      <c r="A53" s="188"/>
      <c r="B53" s="345" t="s">
        <v>137</v>
      </c>
      <c r="C53" s="345"/>
      <c r="D53" s="345"/>
      <c r="E53" s="273"/>
      <c r="F53" s="240" t="s">
        <v>64</v>
      </c>
      <c r="G53" s="186"/>
      <c r="H53" s="185">
        <f t="shared" si="1"/>
        <v>0</v>
      </c>
      <c r="I53" s="184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2">
        <v>0</v>
      </c>
    </row>
    <row r="54" spans="1:24" ht="15" customHeight="1" x14ac:dyDescent="0.15">
      <c r="A54" s="188"/>
      <c r="B54" s="240" t="s">
        <v>138</v>
      </c>
      <c r="C54" s="243"/>
      <c r="D54" s="281" t="s">
        <v>137</v>
      </c>
      <c r="E54" s="277"/>
      <c r="F54" s="240" t="s">
        <v>22</v>
      </c>
      <c r="G54" s="186"/>
      <c r="H54" s="185">
        <f t="shared" si="1"/>
        <v>15</v>
      </c>
      <c r="I54" s="196">
        <v>0</v>
      </c>
      <c r="J54" s="196">
        <v>0</v>
      </c>
      <c r="K54" s="196">
        <v>0</v>
      </c>
      <c r="L54" s="196">
        <v>2</v>
      </c>
      <c r="M54" s="196">
        <v>4</v>
      </c>
      <c r="N54" s="196">
        <v>7</v>
      </c>
      <c r="O54" s="196">
        <v>0</v>
      </c>
      <c r="P54" s="196">
        <v>0</v>
      </c>
      <c r="Q54" s="196">
        <v>1</v>
      </c>
      <c r="R54" s="196">
        <v>0</v>
      </c>
      <c r="S54" s="196">
        <v>1</v>
      </c>
      <c r="T54" s="196">
        <v>0</v>
      </c>
      <c r="U54" s="196">
        <v>0</v>
      </c>
      <c r="V54" s="196">
        <v>0</v>
      </c>
      <c r="W54" s="196">
        <v>0</v>
      </c>
      <c r="X54" s="195">
        <v>0</v>
      </c>
    </row>
    <row r="55" spans="1:24" ht="15" customHeight="1" x14ac:dyDescent="0.15">
      <c r="A55" s="188"/>
      <c r="B55" s="345" t="s">
        <v>137</v>
      </c>
      <c r="C55" s="345"/>
      <c r="D55" s="345"/>
      <c r="E55" s="273"/>
      <c r="F55" s="240" t="s">
        <v>64</v>
      </c>
      <c r="G55" s="186"/>
      <c r="H55" s="185">
        <f t="shared" si="1"/>
        <v>0</v>
      </c>
      <c r="I55" s="184">
        <v>0</v>
      </c>
      <c r="J55" s="183">
        <v>0</v>
      </c>
      <c r="K55" s="183">
        <v>0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2">
        <v>0</v>
      </c>
    </row>
    <row r="56" spans="1:24" ht="15" customHeight="1" x14ac:dyDescent="0.15">
      <c r="A56" s="188"/>
      <c r="B56" s="240" t="s">
        <v>139</v>
      </c>
      <c r="C56" s="243"/>
      <c r="D56" s="281" t="s">
        <v>137</v>
      </c>
      <c r="E56" s="277"/>
      <c r="F56" s="240" t="s">
        <v>22</v>
      </c>
      <c r="G56" s="186"/>
      <c r="H56" s="185">
        <f t="shared" si="1"/>
        <v>58</v>
      </c>
      <c r="I56" s="196">
        <v>0</v>
      </c>
      <c r="J56" s="196">
        <v>0</v>
      </c>
      <c r="K56" s="196">
        <v>1</v>
      </c>
      <c r="L56" s="196">
        <v>1</v>
      </c>
      <c r="M56" s="196">
        <v>1</v>
      </c>
      <c r="N56" s="196">
        <v>44</v>
      </c>
      <c r="O56" s="196">
        <v>0</v>
      </c>
      <c r="P56" s="196">
        <v>0</v>
      </c>
      <c r="Q56" s="196">
        <v>7</v>
      </c>
      <c r="R56" s="196">
        <v>0</v>
      </c>
      <c r="S56" s="196">
        <v>0</v>
      </c>
      <c r="T56" s="196">
        <v>0</v>
      </c>
      <c r="U56" s="196">
        <v>4</v>
      </c>
      <c r="V56" s="196">
        <v>0</v>
      </c>
      <c r="W56" s="196">
        <v>0</v>
      </c>
      <c r="X56" s="195">
        <v>0</v>
      </c>
    </row>
    <row r="57" spans="1:24" ht="15" customHeight="1" x14ac:dyDescent="0.15">
      <c r="A57" s="188"/>
      <c r="B57" s="345" t="s">
        <v>137</v>
      </c>
      <c r="C57" s="345"/>
      <c r="D57" s="345"/>
      <c r="E57" s="273"/>
      <c r="F57" s="240" t="s">
        <v>64</v>
      </c>
      <c r="G57" s="186"/>
      <c r="H57" s="185">
        <f t="shared" si="1"/>
        <v>0</v>
      </c>
      <c r="I57" s="184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2">
        <v>0</v>
      </c>
    </row>
    <row r="58" spans="1:24" ht="15" customHeight="1" x14ac:dyDescent="0.15">
      <c r="A58" s="188"/>
      <c r="B58" s="240" t="s">
        <v>140</v>
      </c>
      <c r="C58" s="243"/>
      <c r="D58" s="281" t="s">
        <v>141</v>
      </c>
      <c r="E58" s="277"/>
      <c r="F58" s="240" t="s">
        <v>22</v>
      </c>
      <c r="G58" s="186"/>
      <c r="H58" s="185">
        <f t="shared" si="1"/>
        <v>10</v>
      </c>
      <c r="I58" s="196">
        <v>0</v>
      </c>
      <c r="J58" s="196">
        <v>0</v>
      </c>
      <c r="K58" s="196">
        <v>0</v>
      </c>
      <c r="L58" s="196">
        <v>7</v>
      </c>
      <c r="M58" s="196">
        <v>0</v>
      </c>
      <c r="N58" s="196">
        <v>3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5">
        <v>0</v>
      </c>
    </row>
    <row r="59" spans="1:24" ht="15" customHeight="1" x14ac:dyDescent="0.15">
      <c r="A59" s="188"/>
      <c r="B59" s="345" t="s">
        <v>141</v>
      </c>
      <c r="C59" s="345"/>
      <c r="D59" s="345"/>
      <c r="E59" s="273"/>
      <c r="F59" s="240" t="s">
        <v>64</v>
      </c>
      <c r="G59" s="186"/>
      <c r="H59" s="185">
        <f t="shared" si="1"/>
        <v>0</v>
      </c>
      <c r="I59" s="184">
        <v>0</v>
      </c>
      <c r="J59" s="183">
        <v>0</v>
      </c>
      <c r="K59" s="183">
        <v>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2">
        <v>0</v>
      </c>
    </row>
    <row r="60" spans="1:24" ht="15" customHeight="1" x14ac:dyDescent="0.15">
      <c r="A60" s="188"/>
      <c r="B60" s="240" t="s">
        <v>142</v>
      </c>
      <c r="C60" s="187"/>
      <c r="D60" s="281" t="s">
        <v>143</v>
      </c>
      <c r="E60" s="277"/>
      <c r="F60" s="240" t="s">
        <v>22</v>
      </c>
      <c r="G60" s="186"/>
      <c r="H60" s="185">
        <f t="shared" si="1"/>
        <v>109</v>
      </c>
      <c r="I60" s="196">
        <v>0</v>
      </c>
      <c r="J60" s="196">
        <v>0</v>
      </c>
      <c r="K60" s="196">
        <v>0</v>
      </c>
      <c r="L60" s="196">
        <v>7</v>
      </c>
      <c r="M60" s="196">
        <v>21</v>
      </c>
      <c r="N60" s="196">
        <v>39</v>
      </c>
      <c r="O60" s="196">
        <v>1</v>
      </c>
      <c r="P60" s="196">
        <v>3</v>
      </c>
      <c r="Q60" s="196">
        <v>32</v>
      </c>
      <c r="R60" s="196">
        <v>0</v>
      </c>
      <c r="S60" s="196">
        <v>5</v>
      </c>
      <c r="T60" s="196">
        <v>0</v>
      </c>
      <c r="U60" s="196">
        <v>0</v>
      </c>
      <c r="V60" s="196">
        <v>0</v>
      </c>
      <c r="W60" s="196">
        <v>0</v>
      </c>
      <c r="X60" s="195">
        <v>1</v>
      </c>
    </row>
    <row r="61" spans="1:24" ht="15" customHeight="1" x14ac:dyDescent="0.15">
      <c r="A61" s="188"/>
      <c r="B61" s="345" t="s">
        <v>143</v>
      </c>
      <c r="C61" s="345"/>
      <c r="D61" s="345"/>
      <c r="E61" s="273"/>
      <c r="F61" s="240" t="s">
        <v>64</v>
      </c>
      <c r="G61" s="186"/>
      <c r="H61" s="185">
        <f t="shared" si="1"/>
        <v>0</v>
      </c>
      <c r="I61" s="184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2">
        <v>0</v>
      </c>
    </row>
    <row r="62" spans="1:24" ht="15" customHeight="1" x14ac:dyDescent="0.15">
      <c r="A62" s="188"/>
      <c r="B62" s="240" t="s">
        <v>144</v>
      </c>
      <c r="C62" s="243"/>
      <c r="D62" s="281" t="s">
        <v>145</v>
      </c>
      <c r="E62" s="277"/>
      <c r="F62" s="240" t="s">
        <v>22</v>
      </c>
      <c r="G62" s="186"/>
      <c r="H62" s="185">
        <f t="shared" si="1"/>
        <v>13</v>
      </c>
      <c r="I62" s="196">
        <v>3</v>
      </c>
      <c r="J62" s="196">
        <v>0</v>
      </c>
      <c r="K62" s="196">
        <v>0</v>
      </c>
      <c r="L62" s="196">
        <v>3</v>
      </c>
      <c r="M62" s="196">
        <v>0</v>
      </c>
      <c r="N62" s="196">
        <v>4</v>
      </c>
      <c r="O62" s="196">
        <v>0</v>
      </c>
      <c r="P62" s="196">
        <v>0</v>
      </c>
      <c r="Q62" s="196">
        <v>1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5">
        <v>2</v>
      </c>
    </row>
    <row r="63" spans="1:24" ht="15" customHeight="1" x14ac:dyDescent="0.15">
      <c r="A63" s="188"/>
      <c r="B63" s="345" t="s">
        <v>145</v>
      </c>
      <c r="C63" s="345"/>
      <c r="D63" s="345"/>
      <c r="E63" s="273"/>
      <c r="F63" s="240" t="s">
        <v>64</v>
      </c>
      <c r="G63" s="186"/>
      <c r="H63" s="185">
        <f t="shared" si="1"/>
        <v>0</v>
      </c>
      <c r="I63" s="184">
        <v>0</v>
      </c>
      <c r="J63" s="183">
        <v>0</v>
      </c>
      <c r="K63" s="183">
        <v>0</v>
      </c>
      <c r="L63" s="183">
        <v>0</v>
      </c>
      <c r="M63" s="183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2">
        <v>0</v>
      </c>
    </row>
    <row r="64" spans="1:24" ht="15" customHeight="1" x14ac:dyDescent="0.15">
      <c r="A64" s="188"/>
      <c r="B64" s="240" t="s">
        <v>146</v>
      </c>
      <c r="C64" s="243"/>
      <c r="D64" s="281" t="s">
        <v>145</v>
      </c>
      <c r="E64" s="274"/>
      <c r="F64" s="240" t="s">
        <v>22</v>
      </c>
      <c r="G64" s="186"/>
      <c r="H64" s="185">
        <f t="shared" si="1"/>
        <v>60</v>
      </c>
      <c r="I64" s="196">
        <v>1</v>
      </c>
      <c r="J64" s="196">
        <v>0</v>
      </c>
      <c r="K64" s="196">
        <v>0</v>
      </c>
      <c r="L64" s="196">
        <v>3</v>
      </c>
      <c r="M64" s="196">
        <v>19</v>
      </c>
      <c r="N64" s="196">
        <v>15</v>
      </c>
      <c r="O64" s="196">
        <v>0</v>
      </c>
      <c r="P64" s="196">
        <v>0</v>
      </c>
      <c r="Q64" s="196">
        <v>20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5">
        <v>2</v>
      </c>
    </row>
    <row r="65" spans="1:26" s="162" customFormat="1" ht="15" customHeight="1" thickBot="1" x14ac:dyDescent="0.2">
      <c r="A65" s="181"/>
      <c r="B65" s="346" t="s">
        <v>145</v>
      </c>
      <c r="C65" s="346"/>
      <c r="D65" s="346"/>
      <c r="E65" s="275"/>
      <c r="F65" s="242" t="s">
        <v>64</v>
      </c>
      <c r="G65" s="180"/>
      <c r="H65" s="179">
        <f t="shared" si="1"/>
        <v>0</v>
      </c>
      <c r="I65" s="178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0</v>
      </c>
      <c r="O65" s="177">
        <v>0</v>
      </c>
      <c r="P65" s="177">
        <v>0</v>
      </c>
      <c r="Q65" s="177">
        <v>0</v>
      </c>
      <c r="R65" s="177">
        <v>0</v>
      </c>
      <c r="S65" s="177">
        <v>0</v>
      </c>
      <c r="T65" s="177">
        <v>0</v>
      </c>
      <c r="U65" s="177">
        <v>0</v>
      </c>
      <c r="V65" s="177">
        <v>0</v>
      </c>
      <c r="W65" s="177">
        <v>0</v>
      </c>
      <c r="X65" s="176">
        <v>0</v>
      </c>
      <c r="Y65" s="163"/>
    </row>
    <row r="66" spans="1:26" s="160" customFormat="1" ht="9.1999999999999993" customHeight="1" thickBot="1" x14ac:dyDescent="0.2">
      <c r="A66" s="284"/>
      <c r="B66" s="271"/>
      <c r="C66" s="271"/>
      <c r="D66" s="271"/>
      <c r="E66" s="271"/>
      <c r="F66" s="271"/>
      <c r="G66" s="271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</row>
    <row r="67" spans="1:26" s="160" customFormat="1" ht="54" customHeight="1" x14ac:dyDescent="0.15">
      <c r="A67" s="440" t="s">
        <v>268</v>
      </c>
      <c r="B67" s="441"/>
      <c r="C67" s="441"/>
      <c r="D67" s="441"/>
      <c r="E67" s="441"/>
      <c r="F67" s="441"/>
      <c r="G67" s="442"/>
      <c r="H67" s="291" t="s">
        <v>16</v>
      </c>
      <c r="I67" s="292" t="s">
        <v>15</v>
      </c>
      <c r="J67" s="293" t="s">
        <v>14</v>
      </c>
      <c r="K67" s="293" t="s">
        <v>13</v>
      </c>
      <c r="L67" s="293" t="s">
        <v>12</v>
      </c>
      <c r="M67" s="293" t="s">
        <v>11</v>
      </c>
      <c r="N67" s="293" t="s">
        <v>10</v>
      </c>
      <c r="O67" s="293" t="s">
        <v>9</v>
      </c>
      <c r="P67" s="293" t="s">
        <v>8</v>
      </c>
      <c r="Q67" s="293" t="s">
        <v>7</v>
      </c>
      <c r="R67" s="293" t="s">
        <v>6</v>
      </c>
      <c r="S67" s="294" t="s">
        <v>5</v>
      </c>
      <c r="T67" s="293" t="s">
        <v>4</v>
      </c>
      <c r="U67" s="293" t="s">
        <v>3</v>
      </c>
      <c r="V67" s="293" t="s">
        <v>2</v>
      </c>
      <c r="W67" s="293" t="s">
        <v>1</v>
      </c>
      <c r="X67" s="439" t="s">
        <v>0</v>
      </c>
    </row>
    <row r="68" spans="1:26" s="160" customFormat="1" ht="9.1999999999999993" customHeight="1" thickBot="1" x14ac:dyDescent="0.2">
      <c r="A68" s="443"/>
      <c r="B68" s="444"/>
      <c r="C68" s="444"/>
      <c r="D68" s="444"/>
      <c r="E68" s="444"/>
      <c r="F68" s="444"/>
      <c r="G68" s="445"/>
      <c r="H68" s="296"/>
      <c r="I68" s="297"/>
      <c r="J68" s="298"/>
      <c r="K68" s="298"/>
      <c r="L68" s="298"/>
      <c r="M68" s="298"/>
      <c r="N68" s="298"/>
      <c r="O68" s="298"/>
      <c r="P68" s="298"/>
      <c r="Q68" s="298"/>
      <c r="R68" s="298"/>
      <c r="S68" s="299"/>
      <c r="T68" s="298"/>
      <c r="U68" s="298"/>
      <c r="V68" s="298"/>
      <c r="W68" s="298"/>
      <c r="X68" s="300"/>
    </row>
    <row r="69" spans="1:26" s="160" customFormat="1" ht="14.1" customHeight="1" x14ac:dyDescent="0.15">
      <c r="A69" s="193"/>
      <c r="B69" s="347"/>
      <c r="C69" s="347"/>
      <c r="D69" s="347"/>
      <c r="E69" s="347"/>
      <c r="F69" s="347"/>
      <c r="G69" s="192"/>
      <c r="H69" s="191" t="s">
        <v>19</v>
      </c>
      <c r="I69" s="302" t="s">
        <v>19</v>
      </c>
      <c r="J69" s="190" t="s">
        <v>19</v>
      </c>
      <c r="K69" s="190" t="s">
        <v>19</v>
      </c>
      <c r="L69" s="190" t="s">
        <v>19</v>
      </c>
      <c r="M69" s="190" t="s">
        <v>19</v>
      </c>
      <c r="N69" s="190" t="s">
        <v>19</v>
      </c>
      <c r="O69" s="190" t="s">
        <v>19</v>
      </c>
      <c r="P69" s="190" t="s">
        <v>19</v>
      </c>
      <c r="Q69" s="190" t="s">
        <v>19</v>
      </c>
      <c r="R69" s="190" t="s">
        <v>19</v>
      </c>
      <c r="S69" s="190" t="s">
        <v>19</v>
      </c>
      <c r="T69" s="190" t="s">
        <v>19</v>
      </c>
      <c r="U69" s="190" t="s">
        <v>19</v>
      </c>
      <c r="V69" s="190" t="s">
        <v>19</v>
      </c>
      <c r="W69" s="190" t="s">
        <v>19</v>
      </c>
      <c r="X69" s="189" t="s">
        <v>19</v>
      </c>
      <c r="Y69" s="161"/>
    </row>
    <row r="70" spans="1:26" ht="15" customHeight="1" x14ac:dyDescent="0.15">
      <c r="A70" s="188"/>
      <c r="B70" s="240" t="s">
        <v>147</v>
      </c>
      <c r="C70" s="243"/>
      <c r="D70" s="274" t="s">
        <v>125</v>
      </c>
      <c r="E70" s="274"/>
      <c r="F70" s="240" t="s">
        <v>22</v>
      </c>
      <c r="G70" s="186"/>
      <c r="H70" s="185">
        <f t="shared" ref="H70:H99" si="2">SUM(I70:X70)</f>
        <v>94</v>
      </c>
      <c r="I70" s="197">
        <v>4</v>
      </c>
      <c r="J70" s="196">
        <v>0</v>
      </c>
      <c r="K70" s="196">
        <v>0</v>
      </c>
      <c r="L70" s="196">
        <v>9</v>
      </c>
      <c r="M70" s="196">
        <v>9</v>
      </c>
      <c r="N70" s="196">
        <v>49</v>
      </c>
      <c r="O70" s="196">
        <v>3</v>
      </c>
      <c r="P70" s="196">
        <v>0</v>
      </c>
      <c r="Q70" s="196">
        <v>19</v>
      </c>
      <c r="R70" s="196">
        <v>0</v>
      </c>
      <c r="S70" s="196">
        <v>0</v>
      </c>
      <c r="T70" s="196">
        <v>0</v>
      </c>
      <c r="U70" s="196">
        <v>1</v>
      </c>
      <c r="V70" s="196">
        <v>0</v>
      </c>
      <c r="W70" s="196">
        <v>0</v>
      </c>
      <c r="X70" s="195">
        <v>0</v>
      </c>
      <c r="Y70" s="159"/>
    </row>
    <row r="71" spans="1:26" ht="15" customHeight="1" x14ac:dyDescent="0.15">
      <c r="A71" s="188"/>
      <c r="B71" s="345" t="s">
        <v>82</v>
      </c>
      <c r="C71" s="345"/>
      <c r="D71" s="345"/>
      <c r="E71" s="273"/>
      <c r="F71" s="240" t="s">
        <v>64</v>
      </c>
      <c r="G71" s="186"/>
      <c r="H71" s="185">
        <f t="shared" si="2"/>
        <v>94</v>
      </c>
      <c r="I71" s="184">
        <v>7</v>
      </c>
      <c r="J71" s="183">
        <v>50</v>
      </c>
      <c r="K71" s="183">
        <v>1</v>
      </c>
      <c r="L71" s="183">
        <v>13</v>
      </c>
      <c r="M71" s="183">
        <v>0</v>
      </c>
      <c r="N71" s="183">
        <v>2</v>
      </c>
      <c r="O71" s="183">
        <v>0</v>
      </c>
      <c r="P71" s="183">
        <v>0</v>
      </c>
      <c r="Q71" s="183">
        <v>0</v>
      </c>
      <c r="R71" s="183">
        <v>0</v>
      </c>
      <c r="S71" s="183">
        <v>18</v>
      </c>
      <c r="T71" s="183">
        <v>1</v>
      </c>
      <c r="U71" s="183">
        <v>0</v>
      </c>
      <c r="V71" s="183">
        <v>0</v>
      </c>
      <c r="W71" s="183">
        <v>0</v>
      </c>
      <c r="X71" s="182">
        <v>2</v>
      </c>
    </row>
    <row r="72" spans="1:26" ht="15" customHeight="1" x14ac:dyDescent="0.15">
      <c r="A72" s="188"/>
      <c r="B72" s="240" t="s">
        <v>148</v>
      </c>
      <c r="C72" s="271"/>
      <c r="D72" s="281" t="s">
        <v>82</v>
      </c>
      <c r="E72" s="277"/>
      <c r="F72" s="240" t="s">
        <v>22</v>
      </c>
      <c r="G72" s="186"/>
      <c r="H72" s="185">
        <f t="shared" si="2"/>
        <v>81</v>
      </c>
      <c r="I72" s="197">
        <v>2</v>
      </c>
      <c r="J72" s="196">
        <v>0</v>
      </c>
      <c r="K72" s="196">
        <v>0</v>
      </c>
      <c r="L72" s="196">
        <v>24</v>
      </c>
      <c r="M72" s="196">
        <v>15</v>
      </c>
      <c r="N72" s="196">
        <v>21</v>
      </c>
      <c r="O72" s="196">
        <v>0</v>
      </c>
      <c r="P72" s="196">
        <v>1</v>
      </c>
      <c r="Q72" s="196">
        <v>9</v>
      </c>
      <c r="R72" s="196">
        <v>1</v>
      </c>
      <c r="S72" s="196">
        <v>5</v>
      </c>
      <c r="T72" s="196">
        <v>0</v>
      </c>
      <c r="U72" s="196">
        <v>2</v>
      </c>
      <c r="V72" s="196">
        <v>1</v>
      </c>
      <c r="W72" s="196">
        <v>0</v>
      </c>
      <c r="X72" s="195">
        <v>0</v>
      </c>
      <c r="Y72" s="159"/>
    </row>
    <row r="73" spans="1:26" ht="15" customHeight="1" x14ac:dyDescent="0.15">
      <c r="A73" s="188"/>
      <c r="B73" s="345" t="s">
        <v>82</v>
      </c>
      <c r="C73" s="345"/>
      <c r="D73" s="345"/>
      <c r="E73" s="273"/>
      <c r="F73" s="240" t="s">
        <v>64</v>
      </c>
      <c r="G73" s="186"/>
      <c r="H73" s="301">
        <f t="shared" si="2"/>
        <v>0</v>
      </c>
      <c r="I73" s="184">
        <v>0</v>
      </c>
      <c r="J73" s="183">
        <v>0</v>
      </c>
      <c r="K73" s="183">
        <v>0</v>
      </c>
      <c r="L73" s="183">
        <v>0</v>
      </c>
      <c r="M73" s="183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3">
        <v>0</v>
      </c>
      <c r="W73" s="183">
        <v>0</v>
      </c>
      <c r="X73" s="182">
        <v>0</v>
      </c>
      <c r="Z73" s="159"/>
    </row>
    <row r="74" spans="1:26" ht="15" customHeight="1" x14ac:dyDescent="0.15">
      <c r="A74" s="188"/>
      <c r="B74" s="240" t="s">
        <v>149</v>
      </c>
      <c r="C74" s="243"/>
      <c r="D74" s="281" t="s">
        <v>153</v>
      </c>
      <c r="E74" s="277"/>
      <c r="F74" s="240" t="s">
        <v>22</v>
      </c>
      <c r="G74" s="186"/>
      <c r="H74" s="301">
        <f t="shared" si="2"/>
        <v>7</v>
      </c>
      <c r="I74" s="197">
        <v>0</v>
      </c>
      <c r="J74" s="196">
        <v>0</v>
      </c>
      <c r="K74" s="196">
        <v>0</v>
      </c>
      <c r="L74" s="196">
        <v>1</v>
      </c>
      <c r="M74" s="196">
        <v>2</v>
      </c>
      <c r="N74" s="196">
        <v>0</v>
      </c>
      <c r="O74" s="196">
        <v>1</v>
      </c>
      <c r="P74" s="196">
        <v>0</v>
      </c>
      <c r="Q74" s="196">
        <v>3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5">
        <v>0</v>
      </c>
    </row>
    <row r="75" spans="1:26" ht="15" customHeight="1" x14ac:dyDescent="0.15">
      <c r="A75" s="188"/>
      <c r="B75" s="345" t="s">
        <v>153</v>
      </c>
      <c r="C75" s="345"/>
      <c r="D75" s="345"/>
      <c r="E75" s="273"/>
      <c r="F75" s="240" t="s">
        <v>64</v>
      </c>
      <c r="G75" s="186"/>
      <c r="H75" s="301">
        <f t="shared" si="2"/>
        <v>0</v>
      </c>
      <c r="I75" s="184">
        <v>0</v>
      </c>
      <c r="J75" s="183">
        <v>0</v>
      </c>
      <c r="K75" s="183">
        <v>0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2">
        <v>0</v>
      </c>
    </row>
    <row r="76" spans="1:26" ht="15" customHeight="1" x14ac:dyDescent="0.15">
      <c r="A76" s="188"/>
      <c r="B76" s="240" t="s">
        <v>150</v>
      </c>
      <c r="C76" s="243"/>
      <c r="D76" s="281" t="s">
        <v>82</v>
      </c>
      <c r="E76" s="277"/>
      <c r="F76" s="240" t="s">
        <v>22</v>
      </c>
      <c r="G76" s="186"/>
      <c r="H76" s="301">
        <f t="shared" si="2"/>
        <v>91</v>
      </c>
      <c r="I76" s="197">
        <v>2</v>
      </c>
      <c r="J76" s="196">
        <v>0</v>
      </c>
      <c r="K76" s="196">
        <v>0</v>
      </c>
      <c r="L76" s="196">
        <v>15</v>
      </c>
      <c r="M76" s="196">
        <v>2</v>
      </c>
      <c r="N76" s="196">
        <v>47</v>
      </c>
      <c r="O76" s="196">
        <v>1</v>
      </c>
      <c r="P76" s="196">
        <v>0</v>
      </c>
      <c r="Q76" s="196">
        <v>8</v>
      </c>
      <c r="R76" s="196">
        <v>0</v>
      </c>
      <c r="S76" s="196">
        <v>6</v>
      </c>
      <c r="T76" s="196">
        <v>0</v>
      </c>
      <c r="U76" s="196">
        <v>0</v>
      </c>
      <c r="V76" s="196">
        <v>0</v>
      </c>
      <c r="W76" s="196">
        <v>0</v>
      </c>
      <c r="X76" s="195">
        <v>10</v>
      </c>
      <c r="Y76" s="161" t="s">
        <v>70</v>
      </c>
    </row>
    <row r="77" spans="1:26" ht="15" customHeight="1" x14ac:dyDescent="0.15">
      <c r="A77" s="188"/>
      <c r="B77" s="345" t="s">
        <v>153</v>
      </c>
      <c r="C77" s="345"/>
      <c r="D77" s="345"/>
      <c r="E77" s="273"/>
      <c r="F77" s="240" t="s">
        <v>64</v>
      </c>
      <c r="G77" s="186"/>
      <c r="H77" s="301">
        <f t="shared" si="2"/>
        <v>0</v>
      </c>
      <c r="I77" s="184">
        <v>0</v>
      </c>
      <c r="J77" s="183">
        <v>0</v>
      </c>
      <c r="K77" s="183">
        <v>0</v>
      </c>
      <c r="L77" s="183">
        <v>0</v>
      </c>
      <c r="M77" s="183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0</v>
      </c>
      <c r="X77" s="182">
        <v>0</v>
      </c>
    </row>
    <row r="78" spans="1:26" ht="15" customHeight="1" x14ac:dyDescent="0.15">
      <c r="A78" s="188"/>
      <c r="B78" s="240" t="s">
        <v>151</v>
      </c>
      <c r="C78" s="243"/>
      <c r="D78" s="281" t="s">
        <v>82</v>
      </c>
      <c r="E78" s="277"/>
      <c r="F78" s="240" t="s">
        <v>22</v>
      </c>
      <c r="G78" s="186"/>
      <c r="H78" s="185">
        <f t="shared" si="2"/>
        <v>217</v>
      </c>
      <c r="I78" s="197">
        <v>4</v>
      </c>
      <c r="J78" s="196">
        <v>0</v>
      </c>
      <c r="K78" s="196">
        <v>0</v>
      </c>
      <c r="L78" s="196">
        <v>15</v>
      </c>
      <c r="M78" s="196">
        <v>20</v>
      </c>
      <c r="N78" s="196">
        <v>75</v>
      </c>
      <c r="O78" s="196">
        <v>1</v>
      </c>
      <c r="P78" s="196">
        <v>5</v>
      </c>
      <c r="Q78" s="196">
        <v>64</v>
      </c>
      <c r="R78" s="196">
        <v>2</v>
      </c>
      <c r="S78" s="196">
        <v>6</v>
      </c>
      <c r="T78" s="196">
        <v>0</v>
      </c>
      <c r="U78" s="196">
        <v>6</v>
      </c>
      <c r="V78" s="196">
        <v>1</v>
      </c>
      <c r="W78" s="196">
        <v>0</v>
      </c>
      <c r="X78" s="195">
        <v>18</v>
      </c>
    </row>
    <row r="79" spans="1:26" ht="15" customHeight="1" x14ac:dyDescent="0.15">
      <c r="A79" s="188"/>
      <c r="B79" s="345" t="s">
        <v>153</v>
      </c>
      <c r="C79" s="345"/>
      <c r="D79" s="345"/>
      <c r="E79" s="273"/>
      <c r="F79" s="240" t="s">
        <v>64</v>
      </c>
      <c r="G79" s="186"/>
      <c r="H79" s="185">
        <f t="shared" si="2"/>
        <v>0</v>
      </c>
      <c r="I79" s="184">
        <v>0</v>
      </c>
      <c r="J79" s="183">
        <v>0</v>
      </c>
      <c r="K79" s="183">
        <v>0</v>
      </c>
      <c r="L79" s="183">
        <v>0</v>
      </c>
      <c r="M79" s="183">
        <v>0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3">
        <v>0</v>
      </c>
      <c r="W79" s="183">
        <v>0</v>
      </c>
      <c r="X79" s="182">
        <v>0</v>
      </c>
    </row>
    <row r="80" spans="1:26" ht="15" customHeight="1" x14ac:dyDescent="0.15">
      <c r="A80" s="188"/>
      <c r="B80" s="240" t="s">
        <v>152</v>
      </c>
      <c r="C80" s="243"/>
      <c r="D80" s="281" t="s">
        <v>153</v>
      </c>
      <c r="E80" s="277"/>
      <c r="F80" s="240" t="s">
        <v>22</v>
      </c>
      <c r="G80" s="186"/>
      <c r="H80" s="185">
        <f t="shared" si="2"/>
        <v>40</v>
      </c>
      <c r="I80" s="197">
        <v>1</v>
      </c>
      <c r="J80" s="196">
        <v>0</v>
      </c>
      <c r="K80" s="196">
        <v>0</v>
      </c>
      <c r="L80" s="196">
        <v>5</v>
      </c>
      <c r="M80" s="196">
        <v>7</v>
      </c>
      <c r="N80" s="196">
        <v>9</v>
      </c>
      <c r="O80" s="196">
        <v>0</v>
      </c>
      <c r="P80" s="196">
        <v>2</v>
      </c>
      <c r="Q80" s="196">
        <v>12</v>
      </c>
      <c r="R80" s="196">
        <v>0</v>
      </c>
      <c r="S80" s="196">
        <v>0</v>
      </c>
      <c r="T80" s="196">
        <v>0</v>
      </c>
      <c r="U80" s="196">
        <v>1</v>
      </c>
      <c r="V80" s="196">
        <v>0</v>
      </c>
      <c r="W80" s="196">
        <v>0</v>
      </c>
      <c r="X80" s="195">
        <v>3</v>
      </c>
    </row>
    <row r="81" spans="1:24" ht="15" customHeight="1" x14ac:dyDescent="0.15">
      <c r="A81" s="188"/>
      <c r="B81" s="345" t="s">
        <v>82</v>
      </c>
      <c r="C81" s="345"/>
      <c r="D81" s="345"/>
      <c r="E81" s="273"/>
      <c r="F81" s="240" t="s">
        <v>64</v>
      </c>
      <c r="G81" s="186"/>
      <c r="H81" s="185">
        <f t="shared" si="2"/>
        <v>0</v>
      </c>
      <c r="I81" s="184">
        <v>0</v>
      </c>
      <c r="J81" s="183">
        <v>0</v>
      </c>
      <c r="K81" s="183">
        <v>0</v>
      </c>
      <c r="L81" s="183">
        <v>0</v>
      </c>
      <c r="M81" s="183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3">
        <v>0</v>
      </c>
      <c r="V81" s="183">
        <v>0</v>
      </c>
      <c r="W81" s="183">
        <v>0</v>
      </c>
      <c r="X81" s="182">
        <v>0</v>
      </c>
    </row>
    <row r="82" spans="1:24" ht="15" customHeight="1" x14ac:dyDescent="0.15">
      <c r="A82" s="188"/>
      <c r="B82" s="240" t="s">
        <v>154</v>
      </c>
      <c r="C82" s="243"/>
      <c r="D82" s="281" t="s">
        <v>82</v>
      </c>
      <c r="E82" s="277"/>
      <c r="F82" s="240" t="s">
        <v>22</v>
      </c>
      <c r="G82" s="186"/>
      <c r="H82" s="185">
        <f t="shared" si="2"/>
        <v>114</v>
      </c>
      <c r="I82" s="197">
        <v>0</v>
      </c>
      <c r="J82" s="196">
        <v>0</v>
      </c>
      <c r="K82" s="196">
        <v>0</v>
      </c>
      <c r="L82" s="196">
        <v>9</v>
      </c>
      <c r="M82" s="196">
        <v>30</v>
      </c>
      <c r="N82" s="196">
        <v>59</v>
      </c>
      <c r="O82" s="196">
        <v>2</v>
      </c>
      <c r="P82" s="196">
        <v>5</v>
      </c>
      <c r="Q82" s="196">
        <v>7</v>
      </c>
      <c r="R82" s="196">
        <v>0</v>
      </c>
      <c r="S82" s="196">
        <v>0</v>
      </c>
      <c r="T82" s="196">
        <v>0</v>
      </c>
      <c r="U82" s="196">
        <v>1</v>
      </c>
      <c r="V82" s="196">
        <v>0</v>
      </c>
      <c r="W82" s="196">
        <v>0</v>
      </c>
      <c r="X82" s="195">
        <v>1</v>
      </c>
    </row>
    <row r="83" spans="1:24" ht="15" customHeight="1" x14ac:dyDescent="0.15">
      <c r="A83" s="188"/>
      <c r="B83" s="345" t="s">
        <v>155</v>
      </c>
      <c r="C83" s="345"/>
      <c r="D83" s="345"/>
      <c r="E83" s="273"/>
      <c r="F83" s="240" t="s">
        <v>64</v>
      </c>
      <c r="G83" s="186"/>
      <c r="H83" s="185">
        <f t="shared" si="2"/>
        <v>0</v>
      </c>
      <c r="I83" s="184">
        <v>0</v>
      </c>
      <c r="J83" s="183">
        <v>0</v>
      </c>
      <c r="K83" s="183">
        <v>0</v>
      </c>
      <c r="L83" s="183">
        <v>0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2">
        <v>0</v>
      </c>
    </row>
    <row r="84" spans="1:24" ht="15" customHeight="1" x14ac:dyDescent="0.15">
      <c r="A84" s="188"/>
      <c r="B84" s="240" t="s">
        <v>156</v>
      </c>
      <c r="C84" s="243"/>
      <c r="D84" s="281" t="s">
        <v>113</v>
      </c>
      <c r="E84" s="277"/>
      <c r="F84" s="240" t="s">
        <v>22</v>
      </c>
      <c r="G84" s="186"/>
      <c r="H84" s="185">
        <f t="shared" si="2"/>
        <v>44</v>
      </c>
      <c r="I84" s="197">
        <v>0</v>
      </c>
      <c r="J84" s="196">
        <v>0</v>
      </c>
      <c r="K84" s="196">
        <v>0</v>
      </c>
      <c r="L84" s="196">
        <v>4</v>
      </c>
      <c r="M84" s="196">
        <v>25</v>
      </c>
      <c r="N84" s="196">
        <v>6</v>
      </c>
      <c r="O84" s="196">
        <v>0</v>
      </c>
      <c r="P84" s="196">
        <v>3</v>
      </c>
      <c r="Q84" s="196">
        <v>5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5">
        <v>1</v>
      </c>
    </row>
    <row r="85" spans="1:24" ht="15" customHeight="1" x14ac:dyDescent="0.15">
      <c r="A85" s="188"/>
      <c r="B85" s="345" t="s">
        <v>225</v>
      </c>
      <c r="C85" s="345"/>
      <c r="D85" s="345"/>
      <c r="E85" s="273"/>
      <c r="F85" s="240" t="s">
        <v>64</v>
      </c>
      <c r="G85" s="186"/>
      <c r="H85" s="185">
        <f t="shared" si="2"/>
        <v>0</v>
      </c>
      <c r="I85" s="184">
        <v>0</v>
      </c>
      <c r="J85" s="183">
        <v>0</v>
      </c>
      <c r="K85" s="183">
        <v>0</v>
      </c>
      <c r="L85" s="183">
        <v>0</v>
      </c>
      <c r="M85" s="183">
        <v>0</v>
      </c>
      <c r="N85" s="183">
        <v>0</v>
      </c>
      <c r="O85" s="183">
        <v>0</v>
      </c>
      <c r="P85" s="183">
        <v>0</v>
      </c>
      <c r="Q85" s="183">
        <v>0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2">
        <v>0</v>
      </c>
    </row>
    <row r="86" spans="1:24" ht="15" customHeight="1" x14ac:dyDescent="0.15">
      <c r="A86" s="188"/>
      <c r="B86" s="240" t="s">
        <v>157</v>
      </c>
      <c r="C86" s="243"/>
      <c r="D86" s="281" t="s">
        <v>155</v>
      </c>
      <c r="E86" s="277"/>
      <c r="F86" s="240" t="s">
        <v>22</v>
      </c>
      <c r="G86" s="186"/>
      <c r="H86" s="185">
        <f t="shared" si="2"/>
        <v>504</v>
      </c>
      <c r="I86" s="197">
        <v>14</v>
      </c>
      <c r="J86" s="196">
        <v>0</v>
      </c>
      <c r="K86" s="196">
        <v>0</v>
      </c>
      <c r="L86" s="196">
        <v>75</v>
      </c>
      <c r="M86" s="196">
        <v>64</v>
      </c>
      <c r="N86" s="196">
        <v>155</v>
      </c>
      <c r="O86" s="196">
        <v>0</v>
      </c>
      <c r="P86" s="196">
        <v>6</v>
      </c>
      <c r="Q86" s="196">
        <v>72</v>
      </c>
      <c r="R86" s="196">
        <v>4</v>
      </c>
      <c r="S86" s="196">
        <v>2</v>
      </c>
      <c r="T86" s="196">
        <v>0</v>
      </c>
      <c r="U86" s="196">
        <v>0</v>
      </c>
      <c r="V86" s="196">
        <v>0</v>
      </c>
      <c r="W86" s="196">
        <v>0</v>
      </c>
      <c r="X86" s="195">
        <v>112</v>
      </c>
    </row>
    <row r="87" spans="1:24" ht="15" customHeight="1" x14ac:dyDescent="0.15">
      <c r="A87" s="188"/>
      <c r="B87" s="345" t="s">
        <v>82</v>
      </c>
      <c r="C87" s="345"/>
      <c r="D87" s="345"/>
      <c r="E87" s="273"/>
      <c r="F87" s="240" t="s">
        <v>64</v>
      </c>
      <c r="G87" s="186"/>
      <c r="H87" s="185">
        <f t="shared" si="2"/>
        <v>0</v>
      </c>
      <c r="I87" s="184">
        <v>0</v>
      </c>
      <c r="J87" s="183">
        <v>0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2">
        <v>0</v>
      </c>
    </row>
    <row r="88" spans="1:24" ht="15" customHeight="1" x14ac:dyDescent="0.15">
      <c r="A88" s="188"/>
      <c r="B88" s="240" t="s">
        <v>158</v>
      </c>
      <c r="C88" s="243"/>
      <c r="D88" s="281" t="s">
        <v>113</v>
      </c>
      <c r="E88" s="277"/>
      <c r="F88" s="240" t="s">
        <v>22</v>
      </c>
      <c r="G88" s="186"/>
      <c r="H88" s="185">
        <f t="shared" si="2"/>
        <v>81</v>
      </c>
      <c r="I88" s="197">
        <v>2</v>
      </c>
      <c r="J88" s="196">
        <v>0</v>
      </c>
      <c r="K88" s="196">
        <v>0</v>
      </c>
      <c r="L88" s="196">
        <v>1</v>
      </c>
      <c r="M88" s="196">
        <v>13</v>
      </c>
      <c r="N88" s="196">
        <v>57</v>
      </c>
      <c r="O88" s="196">
        <v>0</v>
      </c>
      <c r="P88" s="196">
        <v>0</v>
      </c>
      <c r="Q88" s="196">
        <v>6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5">
        <v>2</v>
      </c>
    </row>
    <row r="89" spans="1:24" ht="15" customHeight="1" x14ac:dyDescent="0.15">
      <c r="A89" s="188"/>
      <c r="B89" s="345" t="s">
        <v>82</v>
      </c>
      <c r="C89" s="345"/>
      <c r="D89" s="345"/>
      <c r="E89" s="273"/>
      <c r="F89" s="240" t="s">
        <v>64</v>
      </c>
      <c r="G89" s="186"/>
      <c r="H89" s="185">
        <f t="shared" si="2"/>
        <v>12</v>
      </c>
      <c r="I89" s="184">
        <v>0</v>
      </c>
      <c r="J89" s="183">
        <v>12</v>
      </c>
      <c r="K89" s="183">
        <v>0</v>
      </c>
      <c r="L89" s="183">
        <v>0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2">
        <v>0</v>
      </c>
    </row>
    <row r="90" spans="1:24" ht="15" customHeight="1" x14ac:dyDescent="0.15">
      <c r="A90" s="188"/>
      <c r="B90" s="240" t="s">
        <v>159</v>
      </c>
      <c r="C90" s="243"/>
      <c r="D90" s="281" t="s">
        <v>174</v>
      </c>
      <c r="E90" s="277"/>
      <c r="F90" s="240" t="s">
        <v>22</v>
      </c>
      <c r="G90" s="186"/>
      <c r="H90" s="185">
        <f t="shared" si="2"/>
        <v>45</v>
      </c>
      <c r="I90" s="197">
        <v>5</v>
      </c>
      <c r="J90" s="196">
        <v>0</v>
      </c>
      <c r="K90" s="196">
        <v>0</v>
      </c>
      <c r="L90" s="196">
        <v>13</v>
      </c>
      <c r="M90" s="196">
        <v>0</v>
      </c>
      <c r="N90" s="196">
        <v>7</v>
      </c>
      <c r="O90" s="196">
        <v>0</v>
      </c>
      <c r="P90" s="196">
        <v>0</v>
      </c>
      <c r="Q90" s="196">
        <v>6</v>
      </c>
      <c r="R90" s="196">
        <v>0</v>
      </c>
      <c r="S90" s="196">
        <v>0</v>
      </c>
      <c r="T90" s="196">
        <v>0</v>
      </c>
      <c r="U90" s="196">
        <v>13</v>
      </c>
      <c r="V90" s="196">
        <v>1</v>
      </c>
      <c r="W90" s="196">
        <v>0</v>
      </c>
      <c r="X90" s="195">
        <v>0</v>
      </c>
    </row>
    <row r="91" spans="1:24" ht="15" customHeight="1" x14ac:dyDescent="0.15">
      <c r="A91" s="188"/>
      <c r="B91" s="345" t="s">
        <v>131</v>
      </c>
      <c r="C91" s="345"/>
      <c r="D91" s="345"/>
      <c r="E91" s="273"/>
      <c r="F91" s="240" t="s">
        <v>64</v>
      </c>
      <c r="G91" s="186"/>
      <c r="H91" s="185">
        <f t="shared" si="2"/>
        <v>0</v>
      </c>
      <c r="I91" s="184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2">
        <v>0</v>
      </c>
    </row>
    <row r="92" spans="1:24" ht="15" customHeight="1" x14ac:dyDescent="0.15">
      <c r="A92" s="188"/>
      <c r="B92" s="240" t="s">
        <v>160</v>
      </c>
      <c r="C92" s="243"/>
      <c r="D92" s="281" t="s">
        <v>82</v>
      </c>
      <c r="E92" s="277"/>
      <c r="F92" s="240" t="s">
        <v>22</v>
      </c>
      <c r="G92" s="186"/>
      <c r="H92" s="185">
        <f t="shared" si="2"/>
        <v>37</v>
      </c>
      <c r="I92" s="197">
        <v>4</v>
      </c>
      <c r="J92" s="196">
        <v>0</v>
      </c>
      <c r="K92" s="196">
        <v>0</v>
      </c>
      <c r="L92" s="196">
        <v>8</v>
      </c>
      <c r="M92" s="196">
        <v>1</v>
      </c>
      <c r="N92" s="196">
        <v>10</v>
      </c>
      <c r="O92" s="196">
        <v>5</v>
      </c>
      <c r="P92" s="196">
        <v>0</v>
      </c>
      <c r="Q92" s="196">
        <v>2</v>
      </c>
      <c r="R92" s="196">
        <v>0</v>
      </c>
      <c r="S92" s="196">
        <v>0</v>
      </c>
      <c r="T92" s="196">
        <v>0</v>
      </c>
      <c r="U92" s="196">
        <v>7</v>
      </c>
      <c r="V92" s="196">
        <v>0</v>
      </c>
      <c r="W92" s="196">
        <v>0</v>
      </c>
      <c r="X92" s="195">
        <v>0</v>
      </c>
    </row>
    <row r="93" spans="1:24" ht="15" customHeight="1" x14ac:dyDescent="0.15">
      <c r="A93" s="188"/>
      <c r="B93" s="345" t="s">
        <v>82</v>
      </c>
      <c r="C93" s="345"/>
      <c r="D93" s="345"/>
      <c r="E93" s="273"/>
      <c r="F93" s="240" t="s">
        <v>64</v>
      </c>
      <c r="G93" s="186"/>
      <c r="H93" s="185">
        <f t="shared" si="2"/>
        <v>0</v>
      </c>
      <c r="I93" s="184">
        <v>0</v>
      </c>
      <c r="J93" s="183">
        <v>0</v>
      </c>
      <c r="K93" s="183">
        <v>0</v>
      </c>
      <c r="L93" s="183">
        <v>0</v>
      </c>
      <c r="M93" s="183">
        <v>0</v>
      </c>
      <c r="N93" s="183">
        <v>0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0</v>
      </c>
      <c r="V93" s="183">
        <v>0</v>
      </c>
      <c r="W93" s="183">
        <v>0</v>
      </c>
      <c r="X93" s="182">
        <v>0</v>
      </c>
    </row>
    <row r="94" spans="1:24" ht="15" customHeight="1" x14ac:dyDescent="0.15">
      <c r="A94" s="188"/>
      <c r="B94" s="240" t="s">
        <v>162</v>
      </c>
      <c r="C94" s="187"/>
      <c r="D94" s="274" t="s">
        <v>163</v>
      </c>
      <c r="E94" s="278"/>
      <c r="F94" s="240" t="s">
        <v>22</v>
      </c>
      <c r="G94" s="186"/>
      <c r="H94" s="185">
        <f t="shared" si="2"/>
        <v>3261</v>
      </c>
      <c r="I94" s="197">
        <v>10</v>
      </c>
      <c r="J94" s="196">
        <v>0</v>
      </c>
      <c r="K94" s="196">
        <v>0</v>
      </c>
      <c r="L94" s="196">
        <v>32</v>
      </c>
      <c r="M94" s="196">
        <v>30</v>
      </c>
      <c r="N94" s="196">
        <v>53</v>
      </c>
      <c r="O94" s="196">
        <v>22</v>
      </c>
      <c r="P94" s="196">
        <v>2</v>
      </c>
      <c r="Q94" s="196">
        <v>34</v>
      </c>
      <c r="R94" s="196">
        <v>0</v>
      </c>
      <c r="S94" s="196">
        <v>3049</v>
      </c>
      <c r="T94" s="196">
        <v>0</v>
      </c>
      <c r="U94" s="196">
        <v>1</v>
      </c>
      <c r="V94" s="196">
        <v>0</v>
      </c>
      <c r="W94" s="196">
        <v>0</v>
      </c>
      <c r="X94" s="195">
        <v>28</v>
      </c>
    </row>
    <row r="95" spans="1:24" ht="15" customHeight="1" x14ac:dyDescent="0.15">
      <c r="A95" s="188"/>
      <c r="B95" s="345" t="s">
        <v>174</v>
      </c>
      <c r="C95" s="345"/>
      <c r="D95" s="345"/>
      <c r="E95" s="273"/>
      <c r="F95" s="240" t="s">
        <v>64</v>
      </c>
      <c r="G95" s="186"/>
      <c r="H95" s="185">
        <f t="shared" si="2"/>
        <v>9</v>
      </c>
      <c r="I95" s="184">
        <v>0</v>
      </c>
      <c r="J95" s="183">
        <v>9</v>
      </c>
      <c r="K95" s="183">
        <v>0</v>
      </c>
      <c r="L95" s="183">
        <v>0</v>
      </c>
      <c r="M95" s="183">
        <v>0</v>
      </c>
      <c r="N95" s="183">
        <v>0</v>
      </c>
      <c r="O95" s="183">
        <v>0</v>
      </c>
      <c r="P95" s="183">
        <v>0</v>
      </c>
      <c r="Q95" s="183">
        <v>0</v>
      </c>
      <c r="R95" s="183">
        <v>0</v>
      </c>
      <c r="S95" s="183">
        <v>0</v>
      </c>
      <c r="T95" s="183">
        <v>0</v>
      </c>
      <c r="U95" s="183">
        <v>0</v>
      </c>
      <c r="V95" s="183">
        <v>0</v>
      </c>
      <c r="W95" s="183">
        <v>0</v>
      </c>
      <c r="X95" s="182">
        <v>0</v>
      </c>
    </row>
    <row r="96" spans="1:24" ht="15" customHeight="1" x14ac:dyDescent="0.15">
      <c r="A96" s="188"/>
      <c r="B96" s="240" t="s">
        <v>164</v>
      </c>
      <c r="C96" s="243"/>
      <c r="D96" s="274" t="s">
        <v>125</v>
      </c>
      <c r="E96" s="274"/>
      <c r="F96" s="240" t="s">
        <v>22</v>
      </c>
      <c r="G96" s="186"/>
      <c r="H96" s="185">
        <f t="shared" si="2"/>
        <v>374</v>
      </c>
      <c r="I96" s="197">
        <v>4</v>
      </c>
      <c r="J96" s="196">
        <v>0</v>
      </c>
      <c r="K96" s="196">
        <v>0</v>
      </c>
      <c r="L96" s="196">
        <v>37</v>
      </c>
      <c r="M96" s="196">
        <v>102</v>
      </c>
      <c r="N96" s="196">
        <v>92</v>
      </c>
      <c r="O96" s="196">
        <v>4</v>
      </c>
      <c r="P96" s="196">
        <v>8</v>
      </c>
      <c r="Q96" s="196">
        <v>32</v>
      </c>
      <c r="R96" s="196">
        <v>0</v>
      </c>
      <c r="S96" s="196">
        <v>2</v>
      </c>
      <c r="T96" s="196">
        <v>0</v>
      </c>
      <c r="U96" s="196">
        <v>9</v>
      </c>
      <c r="V96" s="196">
        <v>0</v>
      </c>
      <c r="W96" s="196">
        <v>0</v>
      </c>
      <c r="X96" s="195">
        <v>84</v>
      </c>
    </row>
    <row r="97" spans="1:25" ht="15" customHeight="1" x14ac:dyDescent="0.15">
      <c r="A97" s="188"/>
      <c r="B97" s="345" t="s">
        <v>82</v>
      </c>
      <c r="C97" s="345"/>
      <c r="D97" s="345"/>
      <c r="E97" s="273"/>
      <c r="F97" s="240" t="s">
        <v>64</v>
      </c>
      <c r="G97" s="186"/>
      <c r="H97" s="185">
        <f t="shared" si="2"/>
        <v>10</v>
      </c>
      <c r="I97" s="184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10</v>
      </c>
      <c r="T97" s="183">
        <v>0</v>
      </c>
      <c r="U97" s="183">
        <v>0</v>
      </c>
      <c r="V97" s="183">
        <v>0</v>
      </c>
      <c r="W97" s="183">
        <v>0</v>
      </c>
      <c r="X97" s="182">
        <v>0</v>
      </c>
    </row>
    <row r="98" spans="1:25" ht="15" customHeight="1" x14ac:dyDescent="0.15">
      <c r="A98" s="188"/>
      <c r="B98" s="240" t="s">
        <v>166</v>
      </c>
      <c r="C98" s="243"/>
      <c r="D98" s="281" t="s">
        <v>167</v>
      </c>
      <c r="E98" s="274"/>
      <c r="F98" s="240" t="s">
        <v>22</v>
      </c>
      <c r="G98" s="186"/>
      <c r="H98" s="185">
        <f t="shared" si="2"/>
        <v>205</v>
      </c>
      <c r="I98" s="197">
        <v>9</v>
      </c>
      <c r="J98" s="196">
        <v>0</v>
      </c>
      <c r="K98" s="196">
        <v>0</v>
      </c>
      <c r="L98" s="196">
        <v>19</v>
      </c>
      <c r="M98" s="196">
        <v>37</v>
      </c>
      <c r="N98" s="196">
        <v>101</v>
      </c>
      <c r="O98" s="196">
        <v>3</v>
      </c>
      <c r="P98" s="196">
        <v>2</v>
      </c>
      <c r="Q98" s="196">
        <v>15</v>
      </c>
      <c r="R98" s="196">
        <v>1</v>
      </c>
      <c r="S98" s="196">
        <v>0</v>
      </c>
      <c r="T98" s="196">
        <v>0</v>
      </c>
      <c r="U98" s="196">
        <v>15</v>
      </c>
      <c r="V98" s="196">
        <v>0</v>
      </c>
      <c r="W98" s="196">
        <v>0</v>
      </c>
      <c r="X98" s="195">
        <v>3</v>
      </c>
    </row>
    <row r="99" spans="1:25" s="162" customFormat="1" ht="15" customHeight="1" thickBot="1" x14ac:dyDescent="0.2">
      <c r="A99" s="181"/>
      <c r="B99" s="346" t="s">
        <v>155</v>
      </c>
      <c r="C99" s="346"/>
      <c r="D99" s="346"/>
      <c r="E99" s="275"/>
      <c r="F99" s="242" t="s">
        <v>64</v>
      </c>
      <c r="G99" s="180"/>
      <c r="H99" s="179">
        <f t="shared" si="2"/>
        <v>0</v>
      </c>
      <c r="I99" s="178">
        <v>0</v>
      </c>
      <c r="J99" s="177">
        <v>0</v>
      </c>
      <c r="K99" s="177">
        <v>0</v>
      </c>
      <c r="L99" s="177">
        <v>0</v>
      </c>
      <c r="M99" s="177">
        <v>0</v>
      </c>
      <c r="N99" s="177">
        <v>0</v>
      </c>
      <c r="O99" s="177">
        <v>0</v>
      </c>
      <c r="P99" s="177">
        <v>0</v>
      </c>
      <c r="Q99" s="177">
        <v>0</v>
      </c>
      <c r="R99" s="177">
        <v>0</v>
      </c>
      <c r="S99" s="177">
        <v>0</v>
      </c>
      <c r="T99" s="177">
        <v>0</v>
      </c>
      <c r="U99" s="177">
        <v>0</v>
      </c>
      <c r="V99" s="177">
        <v>0</v>
      </c>
      <c r="W99" s="177">
        <v>0</v>
      </c>
      <c r="X99" s="176">
        <v>0</v>
      </c>
      <c r="Y99" s="163"/>
    </row>
    <row r="100" spans="1:25" s="160" customFormat="1" ht="9.1999999999999993" customHeight="1" thickBot="1" x14ac:dyDescent="0.2">
      <c r="A100" s="284"/>
      <c r="B100" s="271"/>
      <c r="C100" s="271"/>
      <c r="D100" s="271"/>
      <c r="E100" s="271"/>
      <c r="F100" s="271"/>
      <c r="G100" s="271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5" s="160" customFormat="1" ht="54" customHeight="1" x14ac:dyDescent="0.15">
      <c r="A101" s="440" t="s">
        <v>268</v>
      </c>
      <c r="B101" s="441"/>
      <c r="C101" s="441"/>
      <c r="D101" s="441"/>
      <c r="E101" s="441"/>
      <c r="F101" s="441"/>
      <c r="G101" s="442"/>
      <c r="H101" s="291" t="s">
        <v>16</v>
      </c>
      <c r="I101" s="292" t="s">
        <v>15</v>
      </c>
      <c r="J101" s="293" t="s">
        <v>14</v>
      </c>
      <c r="K101" s="293" t="s">
        <v>13</v>
      </c>
      <c r="L101" s="293" t="s">
        <v>12</v>
      </c>
      <c r="M101" s="293" t="s">
        <v>11</v>
      </c>
      <c r="N101" s="293" t="s">
        <v>10</v>
      </c>
      <c r="O101" s="293" t="s">
        <v>9</v>
      </c>
      <c r="P101" s="293" t="s">
        <v>8</v>
      </c>
      <c r="Q101" s="293" t="s">
        <v>7</v>
      </c>
      <c r="R101" s="293" t="s">
        <v>6</v>
      </c>
      <c r="S101" s="294" t="s">
        <v>5</v>
      </c>
      <c r="T101" s="293" t="s">
        <v>4</v>
      </c>
      <c r="U101" s="293" t="s">
        <v>3</v>
      </c>
      <c r="V101" s="293" t="s">
        <v>2</v>
      </c>
      <c r="W101" s="293" t="s">
        <v>1</v>
      </c>
      <c r="X101" s="439" t="s">
        <v>0</v>
      </c>
    </row>
    <row r="102" spans="1:25" s="160" customFormat="1" ht="9.1999999999999993" customHeight="1" thickBot="1" x14ac:dyDescent="0.2">
      <c r="A102" s="443"/>
      <c r="B102" s="444"/>
      <c r="C102" s="444"/>
      <c r="D102" s="444"/>
      <c r="E102" s="444"/>
      <c r="F102" s="444"/>
      <c r="G102" s="445"/>
      <c r="H102" s="296"/>
      <c r="I102" s="297"/>
      <c r="J102" s="298"/>
      <c r="K102" s="298"/>
      <c r="L102" s="298"/>
      <c r="M102" s="298"/>
      <c r="N102" s="298"/>
      <c r="O102" s="298"/>
      <c r="P102" s="298"/>
      <c r="Q102" s="298"/>
      <c r="R102" s="298"/>
      <c r="S102" s="299"/>
      <c r="T102" s="298"/>
      <c r="U102" s="298"/>
      <c r="V102" s="298"/>
      <c r="W102" s="298"/>
      <c r="X102" s="300"/>
    </row>
    <row r="103" spans="1:25" s="160" customFormat="1" ht="14.1" customHeight="1" x14ac:dyDescent="0.15">
      <c r="A103" s="193"/>
      <c r="B103" s="347"/>
      <c r="C103" s="347"/>
      <c r="D103" s="347"/>
      <c r="E103" s="347"/>
      <c r="F103" s="347"/>
      <c r="G103" s="192"/>
      <c r="H103" s="191" t="s">
        <v>19</v>
      </c>
      <c r="I103" s="203" t="s">
        <v>19</v>
      </c>
      <c r="J103" s="190" t="s">
        <v>19</v>
      </c>
      <c r="K103" s="190" t="s">
        <v>19</v>
      </c>
      <c r="L103" s="190" t="s">
        <v>19</v>
      </c>
      <c r="M103" s="190" t="s">
        <v>19</v>
      </c>
      <c r="N103" s="190" t="s">
        <v>19</v>
      </c>
      <c r="O103" s="190" t="s">
        <v>19</v>
      </c>
      <c r="P103" s="190" t="s">
        <v>19</v>
      </c>
      <c r="Q103" s="190" t="s">
        <v>19</v>
      </c>
      <c r="R103" s="190" t="s">
        <v>19</v>
      </c>
      <c r="S103" s="190" t="s">
        <v>19</v>
      </c>
      <c r="T103" s="190" t="s">
        <v>19</v>
      </c>
      <c r="U103" s="190" t="s">
        <v>19</v>
      </c>
      <c r="V103" s="190" t="s">
        <v>19</v>
      </c>
      <c r="W103" s="190" t="s">
        <v>19</v>
      </c>
      <c r="X103" s="189" t="s">
        <v>19</v>
      </c>
      <c r="Y103" s="161"/>
    </row>
    <row r="104" spans="1:25" ht="15" customHeight="1" x14ac:dyDescent="0.15">
      <c r="A104" s="188"/>
      <c r="B104" s="240" t="s">
        <v>168</v>
      </c>
      <c r="C104" s="187"/>
      <c r="D104" s="274" t="s">
        <v>125</v>
      </c>
      <c r="E104" s="277"/>
      <c r="F104" s="240" t="s">
        <v>22</v>
      </c>
      <c r="G104" s="186"/>
      <c r="H104" s="185">
        <f t="shared" ref="H104:H133" si="3">SUM(I104:X104)</f>
        <v>31</v>
      </c>
      <c r="I104" s="197">
        <v>2</v>
      </c>
      <c r="J104" s="196">
        <v>0</v>
      </c>
      <c r="K104" s="196">
        <v>0</v>
      </c>
      <c r="L104" s="196">
        <v>7</v>
      </c>
      <c r="M104" s="196">
        <v>4</v>
      </c>
      <c r="N104" s="196">
        <v>4</v>
      </c>
      <c r="O104" s="196">
        <v>0</v>
      </c>
      <c r="P104" s="196">
        <v>0</v>
      </c>
      <c r="Q104" s="196">
        <v>5</v>
      </c>
      <c r="R104" s="196">
        <v>0</v>
      </c>
      <c r="S104" s="196">
        <v>0</v>
      </c>
      <c r="T104" s="196">
        <v>0</v>
      </c>
      <c r="U104" s="196">
        <v>0</v>
      </c>
      <c r="V104" s="196">
        <v>0</v>
      </c>
      <c r="W104" s="196">
        <v>0</v>
      </c>
      <c r="X104" s="195">
        <v>9</v>
      </c>
    </row>
    <row r="105" spans="1:25" ht="15" customHeight="1" x14ac:dyDescent="0.15">
      <c r="A105" s="188"/>
      <c r="B105" s="345" t="s">
        <v>224</v>
      </c>
      <c r="C105" s="345"/>
      <c r="D105" s="345"/>
      <c r="E105" s="273"/>
      <c r="F105" s="240" t="s">
        <v>64</v>
      </c>
      <c r="G105" s="186"/>
      <c r="H105" s="185">
        <f t="shared" si="3"/>
        <v>0</v>
      </c>
      <c r="I105" s="184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2">
        <v>0</v>
      </c>
    </row>
    <row r="106" spans="1:25" ht="15" customHeight="1" x14ac:dyDescent="0.15">
      <c r="A106" s="188"/>
      <c r="B106" s="240" t="s">
        <v>169</v>
      </c>
      <c r="C106" s="243"/>
      <c r="D106" s="281" t="s">
        <v>170</v>
      </c>
      <c r="E106" s="277"/>
      <c r="F106" s="240" t="s">
        <v>22</v>
      </c>
      <c r="G106" s="186"/>
      <c r="H106" s="185">
        <f t="shared" si="3"/>
        <v>116</v>
      </c>
      <c r="I106" s="197">
        <v>1</v>
      </c>
      <c r="J106" s="196">
        <v>0</v>
      </c>
      <c r="K106" s="196">
        <v>0</v>
      </c>
      <c r="L106" s="196">
        <v>29</v>
      </c>
      <c r="M106" s="196">
        <v>22</v>
      </c>
      <c r="N106" s="196">
        <v>39</v>
      </c>
      <c r="O106" s="196">
        <v>0</v>
      </c>
      <c r="P106" s="196">
        <v>0</v>
      </c>
      <c r="Q106" s="196">
        <v>19</v>
      </c>
      <c r="R106" s="196">
        <v>0</v>
      </c>
      <c r="S106" s="196">
        <v>0</v>
      </c>
      <c r="T106" s="196">
        <v>0</v>
      </c>
      <c r="U106" s="196">
        <v>4</v>
      </c>
      <c r="V106" s="196">
        <v>0</v>
      </c>
      <c r="W106" s="196">
        <v>0</v>
      </c>
      <c r="X106" s="195">
        <v>2</v>
      </c>
    </row>
    <row r="107" spans="1:25" ht="15" customHeight="1" x14ac:dyDescent="0.15">
      <c r="A107" s="188"/>
      <c r="B107" s="345" t="s">
        <v>170</v>
      </c>
      <c r="C107" s="345"/>
      <c r="D107" s="345"/>
      <c r="E107" s="273"/>
      <c r="F107" s="240" t="s">
        <v>64</v>
      </c>
      <c r="G107" s="186"/>
      <c r="H107" s="185">
        <f t="shared" si="3"/>
        <v>0</v>
      </c>
      <c r="I107" s="184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2">
        <v>0</v>
      </c>
    </row>
    <row r="108" spans="1:25" ht="15" customHeight="1" x14ac:dyDescent="0.15">
      <c r="A108" s="188"/>
      <c r="B108" s="240" t="s">
        <v>171</v>
      </c>
      <c r="C108" s="243"/>
      <c r="D108" s="281" t="s">
        <v>82</v>
      </c>
      <c r="E108" s="277"/>
      <c r="F108" s="240" t="s">
        <v>22</v>
      </c>
      <c r="G108" s="186"/>
      <c r="H108" s="185">
        <f t="shared" si="3"/>
        <v>92</v>
      </c>
      <c r="I108" s="197">
        <v>3</v>
      </c>
      <c r="J108" s="196">
        <v>0</v>
      </c>
      <c r="K108" s="196">
        <v>0</v>
      </c>
      <c r="L108" s="196">
        <v>17</v>
      </c>
      <c r="M108" s="196">
        <v>28</v>
      </c>
      <c r="N108" s="196">
        <v>16</v>
      </c>
      <c r="O108" s="196">
        <v>0</v>
      </c>
      <c r="P108" s="196">
        <v>0</v>
      </c>
      <c r="Q108" s="196">
        <v>13</v>
      </c>
      <c r="R108" s="196">
        <v>0</v>
      </c>
      <c r="S108" s="196">
        <v>1</v>
      </c>
      <c r="T108" s="196">
        <v>0</v>
      </c>
      <c r="U108" s="196">
        <v>4</v>
      </c>
      <c r="V108" s="196">
        <v>0</v>
      </c>
      <c r="W108" s="196">
        <v>0</v>
      </c>
      <c r="X108" s="195">
        <v>10</v>
      </c>
    </row>
    <row r="109" spans="1:25" ht="15" customHeight="1" x14ac:dyDescent="0.15">
      <c r="A109" s="188"/>
      <c r="B109" s="345" t="s">
        <v>82</v>
      </c>
      <c r="C109" s="345"/>
      <c r="D109" s="345"/>
      <c r="E109" s="273"/>
      <c r="F109" s="240" t="s">
        <v>64</v>
      </c>
      <c r="G109" s="186"/>
      <c r="H109" s="185">
        <f t="shared" si="3"/>
        <v>0</v>
      </c>
      <c r="I109" s="184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2">
        <v>0</v>
      </c>
    </row>
    <row r="110" spans="1:25" ht="15" customHeight="1" x14ac:dyDescent="0.15">
      <c r="A110" s="188"/>
      <c r="B110" s="240" t="s">
        <v>172</v>
      </c>
      <c r="C110" s="243"/>
      <c r="D110" s="281" t="s">
        <v>170</v>
      </c>
      <c r="E110" s="274"/>
      <c r="F110" s="240" t="s">
        <v>22</v>
      </c>
      <c r="G110" s="186"/>
      <c r="H110" s="301">
        <f t="shared" si="3"/>
        <v>88</v>
      </c>
      <c r="I110" s="197">
        <v>4</v>
      </c>
      <c r="J110" s="196">
        <v>0</v>
      </c>
      <c r="K110" s="196">
        <v>0</v>
      </c>
      <c r="L110" s="196">
        <v>19</v>
      </c>
      <c r="M110" s="196">
        <v>16</v>
      </c>
      <c r="N110" s="196">
        <v>24</v>
      </c>
      <c r="O110" s="196">
        <v>4</v>
      </c>
      <c r="P110" s="196">
        <v>0</v>
      </c>
      <c r="Q110" s="196">
        <v>11</v>
      </c>
      <c r="R110" s="196">
        <v>0</v>
      </c>
      <c r="S110" s="196">
        <v>0</v>
      </c>
      <c r="T110" s="196">
        <v>0</v>
      </c>
      <c r="U110" s="196">
        <v>9</v>
      </c>
      <c r="V110" s="196">
        <v>0</v>
      </c>
      <c r="W110" s="196">
        <v>0</v>
      </c>
      <c r="X110" s="195">
        <v>1</v>
      </c>
    </row>
    <row r="111" spans="1:25" ht="15" customHeight="1" x14ac:dyDescent="0.15">
      <c r="A111" s="188"/>
      <c r="B111" s="345" t="s">
        <v>224</v>
      </c>
      <c r="C111" s="345"/>
      <c r="D111" s="345"/>
      <c r="E111" s="273"/>
      <c r="F111" s="240" t="s">
        <v>64</v>
      </c>
      <c r="G111" s="186"/>
      <c r="H111" s="301">
        <f t="shared" si="3"/>
        <v>8</v>
      </c>
      <c r="I111" s="184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8</v>
      </c>
      <c r="T111" s="183">
        <v>0</v>
      </c>
      <c r="U111" s="183">
        <v>0</v>
      </c>
      <c r="V111" s="183">
        <v>0</v>
      </c>
      <c r="W111" s="183">
        <v>0</v>
      </c>
      <c r="X111" s="182">
        <v>0</v>
      </c>
    </row>
    <row r="112" spans="1:25" ht="15" customHeight="1" x14ac:dyDescent="0.15">
      <c r="A112" s="188"/>
      <c r="B112" s="240" t="s">
        <v>173</v>
      </c>
      <c r="C112" s="271"/>
      <c r="D112" s="281" t="s">
        <v>165</v>
      </c>
      <c r="E112" s="277"/>
      <c r="F112" s="240" t="s">
        <v>22</v>
      </c>
      <c r="G112" s="186"/>
      <c r="H112" s="301">
        <f t="shared" si="3"/>
        <v>15</v>
      </c>
      <c r="I112" s="197">
        <v>2</v>
      </c>
      <c r="J112" s="196">
        <v>0</v>
      </c>
      <c r="K112" s="196">
        <v>0</v>
      </c>
      <c r="L112" s="196">
        <v>4</v>
      </c>
      <c r="M112" s="196">
        <v>1</v>
      </c>
      <c r="N112" s="196">
        <v>7</v>
      </c>
      <c r="O112" s="196">
        <v>0</v>
      </c>
      <c r="P112" s="196">
        <v>0</v>
      </c>
      <c r="Q112" s="196">
        <v>0</v>
      </c>
      <c r="R112" s="196">
        <v>0</v>
      </c>
      <c r="S112" s="196">
        <v>0</v>
      </c>
      <c r="T112" s="196">
        <v>0</v>
      </c>
      <c r="U112" s="196">
        <v>0</v>
      </c>
      <c r="V112" s="196">
        <v>0</v>
      </c>
      <c r="W112" s="196">
        <v>0</v>
      </c>
      <c r="X112" s="195">
        <v>1</v>
      </c>
    </row>
    <row r="113" spans="1:25" ht="15" customHeight="1" x14ac:dyDescent="0.15">
      <c r="A113" s="188"/>
      <c r="B113" s="345" t="s">
        <v>170</v>
      </c>
      <c r="C113" s="345"/>
      <c r="D113" s="345"/>
      <c r="E113" s="273"/>
      <c r="F113" s="240" t="s">
        <v>64</v>
      </c>
      <c r="G113" s="186"/>
      <c r="H113" s="301">
        <f t="shared" si="3"/>
        <v>0</v>
      </c>
      <c r="I113" s="184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0</v>
      </c>
      <c r="V113" s="183">
        <v>0</v>
      </c>
      <c r="W113" s="183">
        <v>0</v>
      </c>
      <c r="X113" s="182">
        <v>0</v>
      </c>
      <c r="Y113" s="163"/>
    </row>
    <row r="114" spans="1:25" s="163" customFormat="1" ht="15" customHeight="1" x14ac:dyDescent="0.15">
      <c r="A114" s="188"/>
      <c r="B114" s="240" t="s">
        <v>175</v>
      </c>
      <c r="C114" s="243"/>
      <c r="D114" s="281" t="s">
        <v>82</v>
      </c>
      <c r="E114" s="277"/>
      <c r="F114" s="240" t="s">
        <v>22</v>
      </c>
      <c r="G114" s="186"/>
      <c r="H114" s="301">
        <f t="shared" si="3"/>
        <v>28</v>
      </c>
      <c r="I114" s="197">
        <v>0</v>
      </c>
      <c r="J114" s="196">
        <v>0</v>
      </c>
      <c r="K114" s="196">
        <v>0</v>
      </c>
      <c r="L114" s="196">
        <v>9</v>
      </c>
      <c r="M114" s="196">
        <v>2</v>
      </c>
      <c r="N114" s="196">
        <v>16</v>
      </c>
      <c r="O114" s="196">
        <v>0</v>
      </c>
      <c r="P114" s="196">
        <v>0</v>
      </c>
      <c r="Q114" s="196">
        <v>0</v>
      </c>
      <c r="R114" s="196">
        <v>0</v>
      </c>
      <c r="S114" s="196">
        <v>0</v>
      </c>
      <c r="T114" s="196">
        <v>0</v>
      </c>
      <c r="U114" s="196">
        <v>0</v>
      </c>
      <c r="V114" s="196">
        <v>0</v>
      </c>
      <c r="W114" s="196">
        <v>0</v>
      </c>
      <c r="X114" s="195">
        <v>1</v>
      </c>
    </row>
    <row r="115" spans="1:25" s="163" customFormat="1" ht="15" customHeight="1" x14ac:dyDescent="0.15">
      <c r="A115" s="188"/>
      <c r="B115" s="345" t="s">
        <v>170</v>
      </c>
      <c r="C115" s="345"/>
      <c r="D115" s="345"/>
      <c r="E115" s="273"/>
      <c r="F115" s="240" t="s">
        <v>64</v>
      </c>
      <c r="G115" s="186"/>
      <c r="H115" s="301">
        <f t="shared" si="3"/>
        <v>0</v>
      </c>
      <c r="I115" s="184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2">
        <v>0</v>
      </c>
      <c r="Y115" s="161"/>
    </row>
    <row r="116" spans="1:25" ht="15" customHeight="1" x14ac:dyDescent="0.15">
      <c r="A116" s="188"/>
      <c r="B116" s="240" t="s">
        <v>176</v>
      </c>
      <c r="C116" s="243"/>
      <c r="D116" s="281" t="s">
        <v>170</v>
      </c>
      <c r="E116" s="277"/>
      <c r="F116" s="240" t="s">
        <v>22</v>
      </c>
      <c r="G116" s="186"/>
      <c r="H116" s="185">
        <f t="shared" si="3"/>
        <v>39</v>
      </c>
      <c r="I116" s="197">
        <v>0</v>
      </c>
      <c r="J116" s="196">
        <v>0</v>
      </c>
      <c r="K116" s="196">
        <v>4</v>
      </c>
      <c r="L116" s="196">
        <v>7</v>
      </c>
      <c r="M116" s="196">
        <v>9</v>
      </c>
      <c r="N116" s="196">
        <v>4</v>
      </c>
      <c r="O116" s="196">
        <v>1</v>
      </c>
      <c r="P116" s="196">
        <v>0</v>
      </c>
      <c r="Q116" s="196">
        <v>7</v>
      </c>
      <c r="R116" s="196">
        <v>0</v>
      </c>
      <c r="S116" s="196">
        <v>0</v>
      </c>
      <c r="T116" s="196">
        <v>2</v>
      </c>
      <c r="U116" s="196">
        <v>0</v>
      </c>
      <c r="V116" s="196">
        <v>0</v>
      </c>
      <c r="W116" s="196">
        <v>1</v>
      </c>
      <c r="X116" s="195">
        <v>4</v>
      </c>
    </row>
    <row r="117" spans="1:25" ht="15" customHeight="1" x14ac:dyDescent="0.15">
      <c r="A117" s="188"/>
      <c r="B117" s="345" t="s">
        <v>82</v>
      </c>
      <c r="C117" s="345"/>
      <c r="D117" s="345"/>
      <c r="E117" s="273"/>
      <c r="F117" s="240" t="s">
        <v>64</v>
      </c>
      <c r="G117" s="186"/>
      <c r="H117" s="185">
        <f t="shared" si="3"/>
        <v>0</v>
      </c>
      <c r="I117" s="184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2">
        <v>0</v>
      </c>
    </row>
    <row r="118" spans="1:25" ht="15" customHeight="1" x14ac:dyDescent="0.15">
      <c r="A118" s="202"/>
      <c r="B118" s="285" t="s">
        <v>177</v>
      </c>
      <c r="C118" s="243"/>
      <c r="D118" s="281" t="s">
        <v>129</v>
      </c>
      <c r="E118" s="277"/>
      <c r="F118" s="240" t="s">
        <v>22</v>
      </c>
      <c r="G118" s="186"/>
      <c r="H118" s="185">
        <f t="shared" si="3"/>
        <v>13</v>
      </c>
      <c r="I118" s="197">
        <v>1</v>
      </c>
      <c r="J118" s="196">
        <v>0</v>
      </c>
      <c r="K118" s="196">
        <v>0</v>
      </c>
      <c r="L118" s="196">
        <v>1</v>
      </c>
      <c r="M118" s="196">
        <v>4</v>
      </c>
      <c r="N118" s="196">
        <v>6</v>
      </c>
      <c r="O118" s="196">
        <v>0</v>
      </c>
      <c r="P118" s="196">
        <v>0</v>
      </c>
      <c r="Q118" s="196">
        <v>0</v>
      </c>
      <c r="R118" s="196">
        <v>1</v>
      </c>
      <c r="S118" s="196">
        <v>0</v>
      </c>
      <c r="T118" s="196">
        <v>0</v>
      </c>
      <c r="U118" s="196">
        <v>0</v>
      </c>
      <c r="V118" s="196">
        <v>0</v>
      </c>
      <c r="W118" s="196">
        <v>0</v>
      </c>
      <c r="X118" s="195">
        <v>0</v>
      </c>
    </row>
    <row r="119" spans="1:25" ht="15" customHeight="1" x14ac:dyDescent="0.15">
      <c r="A119" s="202"/>
      <c r="B119" s="345" t="s">
        <v>129</v>
      </c>
      <c r="C119" s="345"/>
      <c r="D119" s="345"/>
      <c r="E119" s="273"/>
      <c r="F119" s="240" t="s">
        <v>64</v>
      </c>
      <c r="G119" s="186"/>
      <c r="H119" s="185">
        <f t="shared" si="3"/>
        <v>0</v>
      </c>
      <c r="I119" s="184">
        <v>0</v>
      </c>
      <c r="J119" s="183">
        <v>0</v>
      </c>
      <c r="K119" s="183">
        <v>0</v>
      </c>
      <c r="L119" s="183">
        <v>0</v>
      </c>
      <c r="M119" s="183">
        <v>0</v>
      </c>
      <c r="N119" s="183">
        <v>0</v>
      </c>
      <c r="O119" s="183">
        <v>0</v>
      </c>
      <c r="P119" s="183">
        <v>0</v>
      </c>
      <c r="Q119" s="183">
        <v>0</v>
      </c>
      <c r="R119" s="183">
        <v>0</v>
      </c>
      <c r="S119" s="183">
        <v>0</v>
      </c>
      <c r="T119" s="183">
        <v>0</v>
      </c>
      <c r="U119" s="183">
        <v>0</v>
      </c>
      <c r="V119" s="183">
        <v>0</v>
      </c>
      <c r="W119" s="183">
        <v>0</v>
      </c>
      <c r="X119" s="182">
        <v>0</v>
      </c>
    </row>
    <row r="120" spans="1:25" ht="15" customHeight="1" x14ac:dyDescent="0.15">
      <c r="A120" s="188"/>
      <c r="B120" s="240" t="s">
        <v>178</v>
      </c>
      <c r="C120" s="243"/>
      <c r="D120" s="281" t="s">
        <v>129</v>
      </c>
      <c r="E120" s="277"/>
      <c r="F120" s="240" t="s">
        <v>22</v>
      </c>
      <c r="G120" s="186"/>
      <c r="H120" s="185">
        <f t="shared" si="3"/>
        <v>18</v>
      </c>
      <c r="I120" s="197">
        <v>0</v>
      </c>
      <c r="J120" s="196">
        <v>0</v>
      </c>
      <c r="K120" s="196">
        <v>0</v>
      </c>
      <c r="L120" s="196">
        <v>3</v>
      </c>
      <c r="M120" s="196">
        <v>4</v>
      </c>
      <c r="N120" s="196">
        <v>11</v>
      </c>
      <c r="O120" s="196">
        <v>0</v>
      </c>
      <c r="P120" s="196">
        <v>0</v>
      </c>
      <c r="Q120" s="196">
        <v>0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5">
        <v>0</v>
      </c>
    </row>
    <row r="121" spans="1:25" ht="15" customHeight="1" x14ac:dyDescent="0.15">
      <c r="A121" s="188"/>
      <c r="B121" s="345" t="s">
        <v>129</v>
      </c>
      <c r="C121" s="345"/>
      <c r="D121" s="345"/>
      <c r="E121" s="273"/>
      <c r="F121" s="240" t="s">
        <v>64</v>
      </c>
      <c r="G121" s="186"/>
      <c r="H121" s="185">
        <f t="shared" si="3"/>
        <v>0</v>
      </c>
      <c r="I121" s="184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2">
        <v>0</v>
      </c>
    </row>
    <row r="122" spans="1:25" ht="15" customHeight="1" x14ac:dyDescent="0.15">
      <c r="A122" s="188"/>
      <c r="B122" s="240" t="s">
        <v>179</v>
      </c>
      <c r="C122" s="243"/>
      <c r="D122" s="281" t="s">
        <v>82</v>
      </c>
      <c r="E122" s="277"/>
      <c r="F122" s="240" t="s">
        <v>22</v>
      </c>
      <c r="G122" s="186"/>
      <c r="H122" s="185">
        <f t="shared" si="3"/>
        <v>16</v>
      </c>
      <c r="I122" s="197">
        <v>7</v>
      </c>
      <c r="J122" s="196">
        <v>0</v>
      </c>
      <c r="K122" s="196">
        <v>0</v>
      </c>
      <c r="L122" s="196">
        <v>4</v>
      </c>
      <c r="M122" s="196">
        <v>0</v>
      </c>
      <c r="N122" s="196">
        <v>2</v>
      </c>
      <c r="O122" s="196">
        <v>3</v>
      </c>
      <c r="P122" s="196">
        <v>0</v>
      </c>
      <c r="Q122" s="196">
        <v>0</v>
      </c>
      <c r="R122" s="196">
        <v>0</v>
      </c>
      <c r="S122" s="196">
        <v>0</v>
      </c>
      <c r="T122" s="196">
        <v>0</v>
      </c>
      <c r="U122" s="196">
        <v>0</v>
      </c>
      <c r="V122" s="196">
        <v>0</v>
      </c>
      <c r="W122" s="196">
        <v>0</v>
      </c>
      <c r="X122" s="195">
        <v>0</v>
      </c>
    </row>
    <row r="123" spans="1:25" ht="15" customHeight="1" x14ac:dyDescent="0.15">
      <c r="A123" s="188"/>
      <c r="B123" s="345" t="s">
        <v>129</v>
      </c>
      <c r="C123" s="345"/>
      <c r="D123" s="345"/>
      <c r="E123" s="273"/>
      <c r="F123" s="240" t="s">
        <v>64</v>
      </c>
      <c r="G123" s="186"/>
      <c r="H123" s="185">
        <f t="shared" si="3"/>
        <v>0</v>
      </c>
      <c r="I123" s="184">
        <v>0</v>
      </c>
      <c r="J123" s="183">
        <v>0</v>
      </c>
      <c r="K123" s="183">
        <v>0</v>
      </c>
      <c r="L123" s="183">
        <v>0</v>
      </c>
      <c r="M123" s="183">
        <v>0</v>
      </c>
      <c r="N123" s="183">
        <v>0</v>
      </c>
      <c r="O123" s="183">
        <v>0</v>
      </c>
      <c r="P123" s="183">
        <v>0</v>
      </c>
      <c r="Q123" s="183">
        <v>0</v>
      </c>
      <c r="R123" s="183">
        <v>0</v>
      </c>
      <c r="S123" s="183">
        <v>0</v>
      </c>
      <c r="T123" s="183">
        <v>0</v>
      </c>
      <c r="U123" s="183">
        <v>0</v>
      </c>
      <c r="V123" s="183">
        <v>0</v>
      </c>
      <c r="W123" s="183">
        <v>0</v>
      </c>
      <c r="X123" s="182">
        <v>0</v>
      </c>
    </row>
    <row r="124" spans="1:25" ht="15" customHeight="1" x14ac:dyDescent="0.15">
      <c r="A124" s="188"/>
      <c r="B124" s="240" t="s">
        <v>180</v>
      </c>
      <c r="C124" s="243"/>
      <c r="D124" s="281" t="s">
        <v>129</v>
      </c>
      <c r="E124" s="277"/>
      <c r="F124" s="240" t="s">
        <v>22</v>
      </c>
      <c r="G124" s="186"/>
      <c r="H124" s="185">
        <f t="shared" si="3"/>
        <v>4</v>
      </c>
      <c r="I124" s="197">
        <v>0</v>
      </c>
      <c r="J124" s="196">
        <v>0</v>
      </c>
      <c r="K124" s="196">
        <v>0</v>
      </c>
      <c r="L124" s="196">
        <v>0</v>
      </c>
      <c r="M124" s="196">
        <v>1</v>
      </c>
      <c r="N124" s="196">
        <v>0</v>
      </c>
      <c r="O124" s="196">
        <v>0</v>
      </c>
      <c r="P124" s="196">
        <v>0</v>
      </c>
      <c r="Q124" s="196">
        <v>0</v>
      </c>
      <c r="R124" s="196">
        <v>0</v>
      </c>
      <c r="S124" s="196">
        <v>2</v>
      </c>
      <c r="T124" s="196">
        <v>0</v>
      </c>
      <c r="U124" s="196">
        <v>0</v>
      </c>
      <c r="V124" s="196">
        <v>0</v>
      </c>
      <c r="W124" s="196">
        <v>0</v>
      </c>
      <c r="X124" s="195">
        <v>1</v>
      </c>
    </row>
    <row r="125" spans="1:25" ht="15" customHeight="1" x14ac:dyDescent="0.15">
      <c r="A125" s="188"/>
      <c r="B125" s="345" t="s">
        <v>82</v>
      </c>
      <c r="C125" s="345"/>
      <c r="D125" s="345"/>
      <c r="E125" s="273"/>
      <c r="F125" s="240" t="s">
        <v>64</v>
      </c>
      <c r="G125" s="186"/>
      <c r="H125" s="185">
        <f t="shared" si="3"/>
        <v>0</v>
      </c>
      <c r="I125" s="184">
        <v>0</v>
      </c>
      <c r="J125" s="183">
        <v>0</v>
      </c>
      <c r="K125" s="183">
        <v>0</v>
      </c>
      <c r="L125" s="183">
        <v>0</v>
      </c>
      <c r="M125" s="183">
        <v>0</v>
      </c>
      <c r="N125" s="183">
        <v>0</v>
      </c>
      <c r="O125" s="183">
        <v>0</v>
      </c>
      <c r="P125" s="183">
        <v>0</v>
      </c>
      <c r="Q125" s="183">
        <v>0</v>
      </c>
      <c r="R125" s="183">
        <v>0</v>
      </c>
      <c r="S125" s="183">
        <v>0</v>
      </c>
      <c r="T125" s="183">
        <v>0</v>
      </c>
      <c r="U125" s="183">
        <v>0</v>
      </c>
      <c r="V125" s="183">
        <v>0</v>
      </c>
      <c r="W125" s="183">
        <v>0</v>
      </c>
      <c r="X125" s="182">
        <v>0</v>
      </c>
    </row>
    <row r="126" spans="1:25" ht="15" customHeight="1" x14ac:dyDescent="0.15">
      <c r="A126" s="188"/>
      <c r="B126" s="240" t="s">
        <v>181</v>
      </c>
      <c r="C126" s="243"/>
      <c r="D126" s="281" t="s">
        <v>82</v>
      </c>
      <c r="E126" s="277"/>
      <c r="F126" s="240" t="s">
        <v>22</v>
      </c>
      <c r="G126" s="186"/>
      <c r="H126" s="185">
        <f t="shared" si="3"/>
        <v>7</v>
      </c>
      <c r="I126" s="197">
        <v>0</v>
      </c>
      <c r="J126" s="196">
        <v>0</v>
      </c>
      <c r="K126" s="196">
        <v>0</v>
      </c>
      <c r="L126" s="196">
        <v>1</v>
      </c>
      <c r="M126" s="196">
        <v>2</v>
      </c>
      <c r="N126" s="196">
        <v>1</v>
      </c>
      <c r="O126" s="196">
        <v>0</v>
      </c>
      <c r="P126" s="196">
        <v>0</v>
      </c>
      <c r="Q126" s="196">
        <v>3</v>
      </c>
      <c r="R126" s="196">
        <v>0</v>
      </c>
      <c r="S126" s="196">
        <v>0</v>
      </c>
      <c r="T126" s="196">
        <v>0</v>
      </c>
      <c r="U126" s="196">
        <v>0</v>
      </c>
      <c r="V126" s="196">
        <v>0</v>
      </c>
      <c r="W126" s="196">
        <v>0</v>
      </c>
      <c r="X126" s="195">
        <v>0</v>
      </c>
    </row>
    <row r="127" spans="1:25" ht="15" customHeight="1" x14ac:dyDescent="0.15">
      <c r="A127" s="188"/>
      <c r="B127" s="345" t="s">
        <v>129</v>
      </c>
      <c r="C127" s="345"/>
      <c r="D127" s="345"/>
      <c r="E127" s="273"/>
      <c r="F127" s="240" t="s">
        <v>64</v>
      </c>
      <c r="G127" s="186"/>
      <c r="H127" s="185">
        <f t="shared" si="3"/>
        <v>0</v>
      </c>
      <c r="I127" s="184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0</v>
      </c>
      <c r="T127" s="183">
        <v>0</v>
      </c>
      <c r="U127" s="183">
        <v>0</v>
      </c>
      <c r="V127" s="183">
        <v>0</v>
      </c>
      <c r="W127" s="183">
        <v>0</v>
      </c>
      <c r="X127" s="182">
        <v>0</v>
      </c>
    </row>
    <row r="128" spans="1:25" ht="15" customHeight="1" x14ac:dyDescent="0.15">
      <c r="A128" s="188"/>
      <c r="B128" s="240" t="s">
        <v>182</v>
      </c>
      <c r="C128" s="243"/>
      <c r="D128" s="281" t="s">
        <v>82</v>
      </c>
      <c r="E128" s="277"/>
      <c r="F128" s="240" t="s">
        <v>22</v>
      </c>
      <c r="G128" s="186"/>
      <c r="H128" s="185">
        <f t="shared" si="3"/>
        <v>9</v>
      </c>
      <c r="I128" s="197">
        <v>2</v>
      </c>
      <c r="J128" s="196">
        <v>0</v>
      </c>
      <c r="K128" s="196">
        <v>0</v>
      </c>
      <c r="L128" s="196">
        <v>6</v>
      </c>
      <c r="M128" s="196">
        <v>0</v>
      </c>
      <c r="N128" s="196">
        <v>1</v>
      </c>
      <c r="O128" s="196">
        <v>0</v>
      </c>
      <c r="P128" s="196">
        <v>0</v>
      </c>
      <c r="Q128" s="196">
        <v>0</v>
      </c>
      <c r="R128" s="196">
        <v>0</v>
      </c>
      <c r="S128" s="196">
        <v>0</v>
      </c>
      <c r="T128" s="196">
        <v>0</v>
      </c>
      <c r="U128" s="196">
        <v>0</v>
      </c>
      <c r="V128" s="196">
        <v>0</v>
      </c>
      <c r="W128" s="196">
        <v>0</v>
      </c>
      <c r="X128" s="195">
        <v>0</v>
      </c>
    </row>
    <row r="129" spans="1:25" ht="15" customHeight="1" x14ac:dyDescent="0.15">
      <c r="A129" s="188"/>
      <c r="B129" s="345" t="s">
        <v>82</v>
      </c>
      <c r="C129" s="345"/>
      <c r="D129" s="345"/>
      <c r="E129" s="273"/>
      <c r="F129" s="240" t="s">
        <v>64</v>
      </c>
      <c r="G129" s="186"/>
      <c r="H129" s="185">
        <f t="shared" si="3"/>
        <v>0</v>
      </c>
      <c r="I129" s="184">
        <v>0</v>
      </c>
      <c r="J129" s="183">
        <v>0</v>
      </c>
      <c r="K129" s="183">
        <v>0</v>
      </c>
      <c r="L129" s="183">
        <v>0</v>
      </c>
      <c r="M129" s="183">
        <v>0</v>
      </c>
      <c r="N129" s="183">
        <v>0</v>
      </c>
      <c r="O129" s="183">
        <v>0</v>
      </c>
      <c r="P129" s="183">
        <v>0</v>
      </c>
      <c r="Q129" s="183">
        <v>0</v>
      </c>
      <c r="R129" s="183">
        <v>0</v>
      </c>
      <c r="S129" s="183">
        <v>0</v>
      </c>
      <c r="T129" s="183">
        <v>0</v>
      </c>
      <c r="U129" s="183">
        <v>0</v>
      </c>
      <c r="V129" s="183">
        <v>0</v>
      </c>
      <c r="W129" s="183">
        <v>0</v>
      </c>
      <c r="X129" s="182">
        <v>0</v>
      </c>
    </row>
    <row r="130" spans="1:25" ht="15" customHeight="1" x14ac:dyDescent="0.15">
      <c r="A130" s="188"/>
      <c r="B130" s="240" t="s">
        <v>183</v>
      </c>
      <c r="C130" s="243"/>
      <c r="D130" s="281" t="s">
        <v>82</v>
      </c>
      <c r="E130" s="277"/>
      <c r="F130" s="240" t="s">
        <v>22</v>
      </c>
      <c r="G130" s="186"/>
      <c r="H130" s="185">
        <f t="shared" si="3"/>
        <v>8</v>
      </c>
      <c r="I130" s="197">
        <v>0</v>
      </c>
      <c r="J130" s="196">
        <v>0</v>
      </c>
      <c r="K130" s="196">
        <v>1</v>
      </c>
      <c r="L130" s="196">
        <v>0</v>
      </c>
      <c r="M130" s="196">
        <v>6</v>
      </c>
      <c r="N130" s="196">
        <v>1</v>
      </c>
      <c r="O130" s="196">
        <v>0</v>
      </c>
      <c r="P130" s="196">
        <v>0</v>
      </c>
      <c r="Q130" s="196">
        <v>0</v>
      </c>
      <c r="R130" s="196">
        <v>0</v>
      </c>
      <c r="S130" s="196">
        <v>0</v>
      </c>
      <c r="T130" s="196">
        <v>0</v>
      </c>
      <c r="U130" s="196">
        <v>0</v>
      </c>
      <c r="V130" s="196">
        <v>0</v>
      </c>
      <c r="W130" s="196">
        <v>0</v>
      </c>
      <c r="X130" s="195">
        <v>0</v>
      </c>
    </row>
    <row r="131" spans="1:25" ht="15" customHeight="1" x14ac:dyDescent="0.15">
      <c r="A131" s="188"/>
      <c r="B131" s="345" t="s">
        <v>82</v>
      </c>
      <c r="C131" s="345"/>
      <c r="D131" s="345"/>
      <c r="E131" s="273"/>
      <c r="F131" s="240" t="s">
        <v>64</v>
      </c>
      <c r="G131" s="186"/>
      <c r="H131" s="185">
        <f t="shared" si="3"/>
        <v>0</v>
      </c>
      <c r="I131" s="184">
        <v>0</v>
      </c>
      <c r="J131" s="183">
        <v>0</v>
      </c>
      <c r="K131" s="183">
        <v>0</v>
      </c>
      <c r="L131" s="183">
        <v>0</v>
      </c>
      <c r="M131" s="183">
        <v>0</v>
      </c>
      <c r="N131" s="183">
        <v>0</v>
      </c>
      <c r="O131" s="183">
        <v>0</v>
      </c>
      <c r="P131" s="183">
        <v>0</v>
      </c>
      <c r="Q131" s="183">
        <v>0</v>
      </c>
      <c r="R131" s="183">
        <v>0</v>
      </c>
      <c r="S131" s="183">
        <v>0</v>
      </c>
      <c r="T131" s="183">
        <v>0</v>
      </c>
      <c r="U131" s="183">
        <v>0</v>
      </c>
      <c r="V131" s="183">
        <v>0</v>
      </c>
      <c r="W131" s="183">
        <v>0</v>
      </c>
      <c r="X131" s="182">
        <v>0</v>
      </c>
    </row>
    <row r="132" spans="1:25" ht="15" customHeight="1" x14ac:dyDescent="0.15">
      <c r="A132" s="188"/>
      <c r="B132" s="240" t="s">
        <v>184</v>
      </c>
      <c r="C132" s="243"/>
      <c r="D132" s="281" t="s">
        <v>82</v>
      </c>
      <c r="E132" s="277"/>
      <c r="F132" s="240" t="s">
        <v>22</v>
      </c>
      <c r="G132" s="186"/>
      <c r="H132" s="185">
        <f t="shared" si="3"/>
        <v>32</v>
      </c>
      <c r="I132" s="197">
        <v>0</v>
      </c>
      <c r="J132" s="196">
        <v>0</v>
      </c>
      <c r="K132" s="196">
        <v>0</v>
      </c>
      <c r="L132" s="196">
        <v>8</v>
      </c>
      <c r="M132" s="196">
        <v>6</v>
      </c>
      <c r="N132" s="183">
        <v>3</v>
      </c>
      <c r="O132" s="196">
        <v>0</v>
      </c>
      <c r="P132" s="183">
        <v>0</v>
      </c>
      <c r="Q132" s="196">
        <v>9</v>
      </c>
      <c r="R132" s="183">
        <v>0</v>
      </c>
      <c r="S132" s="196">
        <v>0</v>
      </c>
      <c r="T132" s="183">
        <v>0</v>
      </c>
      <c r="U132" s="196">
        <v>5</v>
      </c>
      <c r="V132" s="183">
        <v>0</v>
      </c>
      <c r="W132" s="183">
        <v>0</v>
      </c>
      <c r="X132" s="195">
        <v>1</v>
      </c>
    </row>
    <row r="133" spans="1:25" s="162" customFormat="1" ht="15" customHeight="1" thickBot="1" x14ac:dyDescent="0.2">
      <c r="A133" s="181"/>
      <c r="B133" s="346" t="s">
        <v>129</v>
      </c>
      <c r="C133" s="346"/>
      <c r="D133" s="346"/>
      <c r="E133" s="275"/>
      <c r="F133" s="242" t="s">
        <v>64</v>
      </c>
      <c r="G133" s="180"/>
      <c r="H133" s="179">
        <f t="shared" si="3"/>
        <v>0</v>
      </c>
      <c r="I133" s="178">
        <v>0</v>
      </c>
      <c r="J133" s="177">
        <v>0</v>
      </c>
      <c r="K133" s="177">
        <v>0</v>
      </c>
      <c r="L133" s="177">
        <v>0</v>
      </c>
      <c r="M133" s="177">
        <v>0</v>
      </c>
      <c r="N133" s="177">
        <v>0</v>
      </c>
      <c r="O133" s="177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177">
        <v>0</v>
      </c>
      <c r="W133" s="177">
        <v>0</v>
      </c>
      <c r="X133" s="176">
        <v>0</v>
      </c>
      <c r="Y133" s="163"/>
    </row>
    <row r="134" spans="1:25" s="160" customFormat="1" ht="9.1999999999999993" customHeight="1" thickBot="1" x14ac:dyDescent="0.2">
      <c r="A134" s="284"/>
      <c r="B134" s="271"/>
      <c r="C134" s="271"/>
      <c r="D134" s="271"/>
      <c r="E134" s="271"/>
      <c r="F134" s="271"/>
      <c r="G134" s="271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</row>
    <row r="135" spans="1:25" s="160" customFormat="1" ht="54" customHeight="1" x14ac:dyDescent="0.15">
      <c r="A135" s="440" t="s">
        <v>268</v>
      </c>
      <c r="B135" s="441"/>
      <c r="C135" s="441"/>
      <c r="D135" s="441"/>
      <c r="E135" s="441"/>
      <c r="F135" s="441"/>
      <c r="G135" s="442"/>
      <c r="H135" s="291" t="s">
        <v>16</v>
      </c>
      <c r="I135" s="292" t="s">
        <v>15</v>
      </c>
      <c r="J135" s="293" t="s">
        <v>14</v>
      </c>
      <c r="K135" s="293" t="s">
        <v>13</v>
      </c>
      <c r="L135" s="293" t="s">
        <v>12</v>
      </c>
      <c r="M135" s="293" t="s">
        <v>11</v>
      </c>
      <c r="N135" s="293" t="s">
        <v>10</v>
      </c>
      <c r="O135" s="293" t="s">
        <v>9</v>
      </c>
      <c r="P135" s="293" t="s">
        <v>8</v>
      </c>
      <c r="Q135" s="293" t="s">
        <v>7</v>
      </c>
      <c r="R135" s="293" t="s">
        <v>6</v>
      </c>
      <c r="S135" s="294" t="s">
        <v>5</v>
      </c>
      <c r="T135" s="293" t="s">
        <v>4</v>
      </c>
      <c r="U135" s="293" t="s">
        <v>3</v>
      </c>
      <c r="V135" s="293" t="s">
        <v>2</v>
      </c>
      <c r="W135" s="293" t="s">
        <v>1</v>
      </c>
      <c r="X135" s="439" t="s">
        <v>0</v>
      </c>
    </row>
    <row r="136" spans="1:25" s="160" customFormat="1" ht="9.1999999999999993" customHeight="1" thickBot="1" x14ac:dyDescent="0.2">
      <c r="A136" s="443"/>
      <c r="B136" s="444"/>
      <c r="C136" s="444"/>
      <c r="D136" s="444"/>
      <c r="E136" s="444"/>
      <c r="F136" s="444"/>
      <c r="G136" s="445"/>
      <c r="H136" s="296"/>
      <c r="I136" s="297"/>
      <c r="J136" s="298"/>
      <c r="K136" s="298"/>
      <c r="L136" s="298"/>
      <c r="M136" s="298"/>
      <c r="N136" s="298"/>
      <c r="O136" s="298"/>
      <c r="P136" s="298"/>
      <c r="Q136" s="298"/>
      <c r="R136" s="298"/>
      <c r="S136" s="299"/>
      <c r="T136" s="298"/>
      <c r="U136" s="298"/>
      <c r="V136" s="298"/>
      <c r="W136" s="298"/>
      <c r="X136" s="300"/>
    </row>
    <row r="137" spans="1:25" s="160" customFormat="1" ht="14.1" customHeight="1" x14ac:dyDescent="0.15">
      <c r="A137" s="193"/>
      <c r="B137" s="347"/>
      <c r="C137" s="347"/>
      <c r="D137" s="347"/>
      <c r="E137" s="347"/>
      <c r="F137" s="347"/>
      <c r="G137" s="192"/>
      <c r="H137" s="191" t="s">
        <v>19</v>
      </c>
      <c r="I137" s="203" t="s">
        <v>19</v>
      </c>
      <c r="J137" s="190" t="s">
        <v>19</v>
      </c>
      <c r="K137" s="190" t="s">
        <v>19</v>
      </c>
      <c r="L137" s="190" t="s">
        <v>19</v>
      </c>
      <c r="M137" s="190" t="s">
        <v>19</v>
      </c>
      <c r="N137" s="190" t="s">
        <v>19</v>
      </c>
      <c r="O137" s="190" t="s">
        <v>19</v>
      </c>
      <c r="P137" s="190" t="s">
        <v>19</v>
      </c>
      <c r="Q137" s="190" t="s">
        <v>19</v>
      </c>
      <c r="R137" s="190" t="s">
        <v>19</v>
      </c>
      <c r="S137" s="190" t="s">
        <v>19</v>
      </c>
      <c r="T137" s="190" t="s">
        <v>19</v>
      </c>
      <c r="U137" s="190" t="s">
        <v>19</v>
      </c>
      <c r="V137" s="190" t="s">
        <v>19</v>
      </c>
      <c r="W137" s="190" t="s">
        <v>19</v>
      </c>
      <c r="X137" s="189" t="s">
        <v>19</v>
      </c>
      <c r="Y137" s="161"/>
    </row>
    <row r="138" spans="1:25" ht="15" customHeight="1" x14ac:dyDescent="0.15">
      <c r="A138" s="188"/>
      <c r="B138" s="240" t="s">
        <v>185</v>
      </c>
      <c r="C138" s="187"/>
      <c r="D138" s="274" t="s">
        <v>125</v>
      </c>
      <c r="E138" s="277"/>
      <c r="F138" s="240" t="s">
        <v>22</v>
      </c>
      <c r="G138" s="186"/>
      <c r="H138" s="185">
        <f t="shared" ref="H138:H167" si="4">SUM(I138:X138)</f>
        <v>170</v>
      </c>
      <c r="I138" s="201">
        <v>16</v>
      </c>
      <c r="J138" s="183">
        <v>1</v>
      </c>
      <c r="K138" s="183">
        <v>0</v>
      </c>
      <c r="L138" s="200">
        <v>18</v>
      </c>
      <c r="M138" s="200">
        <v>20</v>
      </c>
      <c r="N138" s="200">
        <v>37</v>
      </c>
      <c r="O138" s="200">
        <v>15</v>
      </c>
      <c r="P138" s="200">
        <v>4</v>
      </c>
      <c r="Q138" s="200">
        <v>49</v>
      </c>
      <c r="R138" s="200">
        <v>4</v>
      </c>
      <c r="S138" s="200">
        <v>2</v>
      </c>
      <c r="T138" s="183">
        <v>0</v>
      </c>
      <c r="U138" s="200">
        <v>4</v>
      </c>
      <c r="V138" s="183">
        <v>0</v>
      </c>
      <c r="W138" s="183">
        <v>0</v>
      </c>
      <c r="X138" s="199">
        <v>0</v>
      </c>
    </row>
    <row r="139" spans="1:25" ht="15" customHeight="1" x14ac:dyDescent="0.15">
      <c r="A139" s="188"/>
      <c r="B139" s="345" t="s">
        <v>226</v>
      </c>
      <c r="C139" s="345"/>
      <c r="D139" s="345"/>
      <c r="E139" s="273"/>
      <c r="F139" s="240" t="s">
        <v>64</v>
      </c>
      <c r="G139" s="186"/>
      <c r="H139" s="185">
        <f t="shared" si="4"/>
        <v>0</v>
      </c>
      <c r="I139" s="184">
        <v>0</v>
      </c>
      <c r="J139" s="183">
        <v>0</v>
      </c>
      <c r="K139" s="183">
        <v>0</v>
      </c>
      <c r="L139" s="183">
        <v>0</v>
      </c>
      <c r="M139" s="183">
        <v>0</v>
      </c>
      <c r="N139" s="183">
        <v>0</v>
      </c>
      <c r="O139" s="183">
        <v>0</v>
      </c>
      <c r="P139" s="183">
        <v>0</v>
      </c>
      <c r="Q139" s="183">
        <v>0</v>
      </c>
      <c r="R139" s="183">
        <v>0</v>
      </c>
      <c r="S139" s="183">
        <v>0</v>
      </c>
      <c r="T139" s="183">
        <v>0</v>
      </c>
      <c r="U139" s="183">
        <v>0</v>
      </c>
      <c r="V139" s="183">
        <v>0</v>
      </c>
      <c r="W139" s="183">
        <v>0</v>
      </c>
      <c r="X139" s="182">
        <v>0</v>
      </c>
    </row>
    <row r="140" spans="1:25" ht="15" customHeight="1" x14ac:dyDescent="0.15">
      <c r="A140" s="188"/>
      <c r="B140" s="240" t="s">
        <v>186</v>
      </c>
      <c r="C140" s="243"/>
      <c r="D140" s="281" t="s">
        <v>192</v>
      </c>
      <c r="E140" s="277"/>
      <c r="F140" s="240" t="s">
        <v>22</v>
      </c>
      <c r="G140" s="186"/>
      <c r="H140" s="185">
        <f t="shared" si="4"/>
        <v>9253</v>
      </c>
      <c r="I140" s="197">
        <v>2</v>
      </c>
      <c r="J140" s="183">
        <v>0</v>
      </c>
      <c r="K140" s="183">
        <v>0</v>
      </c>
      <c r="L140" s="196">
        <v>4</v>
      </c>
      <c r="M140" s="196">
        <v>3</v>
      </c>
      <c r="N140" s="196">
        <v>30</v>
      </c>
      <c r="O140" s="196">
        <v>1</v>
      </c>
      <c r="P140" s="196">
        <v>0</v>
      </c>
      <c r="Q140" s="196">
        <v>2</v>
      </c>
      <c r="R140" s="196">
        <v>0</v>
      </c>
      <c r="S140" s="196">
        <v>5136</v>
      </c>
      <c r="T140" s="183">
        <v>0</v>
      </c>
      <c r="U140" s="183">
        <v>4</v>
      </c>
      <c r="V140" s="183">
        <v>0</v>
      </c>
      <c r="W140" s="183">
        <v>0</v>
      </c>
      <c r="X140" s="182">
        <v>4071</v>
      </c>
    </row>
    <row r="141" spans="1:25" ht="15" customHeight="1" x14ac:dyDescent="0.15">
      <c r="A141" s="188"/>
      <c r="B141" s="345" t="s">
        <v>226</v>
      </c>
      <c r="C141" s="345"/>
      <c r="D141" s="345"/>
      <c r="E141" s="273"/>
      <c r="F141" s="240" t="s">
        <v>64</v>
      </c>
      <c r="G141" s="186"/>
      <c r="H141" s="185">
        <f t="shared" si="4"/>
        <v>0</v>
      </c>
      <c r="I141" s="184">
        <v>0</v>
      </c>
      <c r="J141" s="183">
        <v>0</v>
      </c>
      <c r="K141" s="183">
        <v>0</v>
      </c>
      <c r="L141" s="183">
        <v>0</v>
      </c>
      <c r="M141" s="183">
        <v>0</v>
      </c>
      <c r="N141" s="183">
        <v>0</v>
      </c>
      <c r="O141" s="183">
        <v>0</v>
      </c>
      <c r="P141" s="183">
        <v>0</v>
      </c>
      <c r="Q141" s="183">
        <v>0</v>
      </c>
      <c r="R141" s="183">
        <v>0</v>
      </c>
      <c r="S141" s="183">
        <v>0</v>
      </c>
      <c r="T141" s="183">
        <v>0</v>
      </c>
      <c r="U141" s="183">
        <v>0</v>
      </c>
      <c r="V141" s="183">
        <v>0</v>
      </c>
      <c r="W141" s="183">
        <v>0</v>
      </c>
      <c r="X141" s="182">
        <v>0</v>
      </c>
    </row>
    <row r="142" spans="1:25" ht="15" customHeight="1" x14ac:dyDescent="0.15">
      <c r="A142" s="188"/>
      <c r="B142" s="240" t="s">
        <v>187</v>
      </c>
      <c r="C142" s="187"/>
      <c r="D142" s="281" t="s">
        <v>82</v>
      </c>
      <c r="E142" s="277"/>
      <c r="F142" s="240" t="s">
        <v>22</v>
      </c>
      <c r="G142" s="186"/>
      <c r="H142" s="185">
        <f t="shared" si="4"/>
        <v>25</v>
      </c>
      <c r="I142" s="197">
        <v>3</v>
      </c>
      <c r="J142" s="183">
        <v>1</v>
      </c>
      <c r="K142" s="183">
        <v>0</v>
      </c>
      <c r="L142" s="196">
        <v>6</v>
      </c>
      <c r="M142" s="196">
        <v>0</v>
      </c>
      <c r="N142" s="196">
        <v>4</v>
      </c>
      <c r="O142" s="183">
        <v>0</v>
      </c>
      <c r="P142" s="183">
        <v>0</v>
      </c>
      <c r="Q142" s="196">
        <v>4</v>
      </c>
      <c r="R142" s="183">
        <v>0</v>
      </c>
      <c r="S142" s="196">
        <v>4</v>
      </c>
      <c r="T142" s="183">
        <v>0</v>
      </c>
      <c r="U142" s="183">
        <v>0</v>
      </c>
      <c r="V142" s="183">
        <v>0</v>
      </c>
      <c r="W142" s="183">
        <v>0</v>
      </c>
      <c r="X142" s="195">
        <v>3</v>
      </c>
    </row>
    <row r="143" spans="1:25" ht="15" customHeight="1" x14ac:dyDescent="0.15">
      <c r="A143" s="188"/>
      <c r="B143" s="345" t="s">
        <v>82</v>
      </c>
      <c r="C143" s="345"/>
      <c r="D143" s="345"/>
      <c r="E143" s="273"/>
      <c r="F143" s="240" t="s">
        <v>64</v>
      </c>
      <c r="G143" s="186"/>
      <c r="H143" s="185">
        <f t="shared" si="4"/>
        <v>0</v>
      </c>
      <c r="I143" s="184">
        <v>0</v>
      </c>
      <c r="J143" s="183">
        <v>0</v>
      </c>
      <c r="K143" s="183">
        <v>0</v>
      </c>
      <c r="L143" s="183">
        <v>0</v>
      </c>
      <c r="M143" s="183">
        <v>0</v>
      </c>
      <c r="N143" s="183">
        <v>0</v>
      </c>
      <c r="O143" s="183">
        <v>0</v>
      </c>
      <c r="P143" s="183">
        <v>0</v>
      </c>
      <c r="Q143" s="183">
        <v>0</v>
      </c>
      <c r="R143" s="183">
        <v>0</v>
      </c>
      <c r="S143" s="183">
        <v>0</v>
      </c>
      <c r="T143" s="183">
        <v>0</v>
      </c>
      <c r="U143" s="183">
        <v>0</v>
      </c>
      <c r="V143" s="183">
        <v>0</v>
      </c>
      <c r="W143" s="183">
        <v>0</v>
      </c>
      <c r="X143" s="182">
        <v>0</v>
      </c>
    </row>
    <row r="144" spans="1:25" ht="15" customHeight="1" x14ac:dyDescent="0.15">
      <c r="A144" s="188"/>
      <c r="B144" s="240" t="s">
        <v>188</v>
      </c>
      <c r="C144" s="243"/>
      <c r="D144" s="281" t="s">
        <v>82</v>
      </c>
      <c r="E144" s="277"/>
      <c r="F144" s="240" t="s">
        <v>22</v>
      </c>
      <c r="G144" s="186"/>
      <c r="H144" s="185">
        <f t="shared" si="4"/>
        <v>20</v>
      </c>
      <c r="I144" s="197">
        <v>0</v>
      </c>
      <c r="J144" s="183">
        <v>0</v>
      </c>
      <c r="K144" s="183">
        <v>0</v>
      </c>
      <c r="L144" s="196">
        <v>1</v>
      </c>
      <c r="M144" s="183">
        <v>0</v>
      </c>
      <c r="N144" s="196">
        <v>13</v>
      </c>
      <c r="O144" s="196">
        <v>0</v>
      </c>
      <c r="P144" s="183">
        <v>0</v>
      </c>
      <c r="Q144" s="183">
        <v>5</v>
      </c>
      <c r="R144" s="183">
        <v>0</v>
      </c>
      <c r="S144" s="183">
        <v>0</v>
      </c>
      <c r="T144" s="196">
        <v>0</v>
      </c>
      <c r="U144" s="183">
        <v>1</v>
      </c>
      <c r="V144" s="183">
        <v>0</v>
      </c>
      <c r="W144" s="183">
        <v>0</v>
      </c>
      <c r="X144" s="182">
        <v>0</v>
      </c>
    </row>
    <row r="145" spans="1:24" ht="15" customHeight="1" x14ac:dyDescent="0.15">
      <c r="A145" s="188"/>
      <c r="B145" s="345" t="s">
        <v>141</v>
      </c>
      <c r="C145" s="345"/>
      <c r="D145" s="345"/>
      <c r="E145" s="273"/>
      <c r="F145" s="240" t="s">
        <v>64</v>
      </c>
      <c r="G145" s="186"/>
      <c r="H145" s="185">
        <f t="shared" si="4"/>
        <v>0</v>
      </c>
      <c r="I145" s="184">
        <v>0</v>
      </c>
      <c r="J145" s="183">
        <v>0</v>
      </c>
      <c r="K145" s="183">
        <v>0</v>
      </c>
      <c r="L145" s="183">
        <v>0</v>
      </c>
      <c r="M145" s="183">
        <v>0</v>
      </c>
      <c r="N145" s="183">
        <v>0</v>
      </c>
      <c r="O145" s="183">
        <v>0</v>
      </c>
      <c r="P145" s="183">
        <v>0</v>
      </c>
      <c r="Q145" s="183">
        <v>0</v>
      </c>
      <c r="R145" s="183">
        <v>0</v>
      </c>
      <c r="S145" s="183">
        <v>0</v>
      </c>
      <c r="T145" s="183">
        <v>0</v>
      </c>
      <c r="U145" s="183">
        <v>0</v>
      </c>
      <c r="V145" s="183">
        <v>0</v>
      </c>
      <c r="W145" s="183">
        <v>0</v>
      </c>
      <c r="X145" s="182">
        <v>0</v>
      </c>
    </row>
    <row r="146" spans="1:24" ht="15" customHeight="1" x14ac:dyDescent="0.15">
      <c r="A146" s="188"/>
      <c r="B146" s="240" t="s">
        <v>189</v>
      </c>
      <c r="C146" s="243"/>
      <c r="D146" s="281" t="s">
        <v>193</v>
      </c>
      <c r="E146" s="277"/>
      <c r="F146" s="240" t="s">
        <v>22</v>
      </c>
      <c r="G146" s="186"/>
      <c r="H146" s="185">
        <f t="shared" si="4"/>
        <v>6</v>
      </c>
      <c r="I146" s="184">
        <v>0</v>
      </c>
      <c r="J146" s="183">
        <v>0</v>
      </c>
      <c r="K146" s="183">
        <v>2</v>
      </c>
      <c r="L146" s="196">
        <v>3</v>
      </c>
      <c r="M146" s="183">
        <v>0</v>
      </c>
      <c r="N146" s="183">
        <v>0</v>
      </c>
      <c r="O146" s="183">
        <v>0</v>
      </c>
      <c r="P146" s="183">
        <v>0</v>
      </c>
      <c r="Q146" s="183">
        <v>0</v>
      </c>
      <c r="R146" s="183">
        <v>0</v>
      </c>
      <c r="S146" s="196">
        <v>1</v>
      </c>
      <c r="T146" s="183">
        <v>0</v>
      </c>
      <c r="U146" s="183">
        <v>0</v>
      </c>
      <c r="V146" s="183">
        <v>0</v>
      </c>
      <c r="W146" s="183">
        <v>0</v>
      </c>
      <c r="X146" s="195">
        <v>0</v>
      </c>
    </row>
    <row r="147" spans="1:24" ht="15" customHeight="1" x14ac:dyDescent="0.15">
      <c r="A147" s="188"/>
      <c r="B147" s="345" t="s">
        <v>82</v>
      </c>
      <c r="C147" s="345"/>
      <c r="D147" s="345"/>
      <c r="E147" s="273"/>
      <c r="F147" s="240" t="s">
        <v>64</v>
      </c>
      <c r="G147" s="186"/>
      <c r="H147" s="301">
        <f t="shared" si="4"/>
        <v>0</v>
      </c>
      <c r="I147" s="184">
        <v>0</v>
      </c>
      <c r="J147" s="183">
        <v>0</v>
      </c>
      <c r="K147" s="183">
        <v>0</v>
      </c>
      <c r="L147" s="183">
        <v>0</v>
      </c>
      <c r="M147" s="183">
        <v>0</v>
      </c>
      <c r="N147" s="183">
        <v>0</v>
      </c>
      <c r="O147" s="183">
        <v>0</v>
      </c>
      <c r="P147" s="183">
        <v>0</v>
      </c>
      <c r="Q147" s="183">
        <v>0</v>
      </c>
      <c r="R147" s="183">
        <v>0</v>
      </c>
      <c r="S147" s="183">
        <v>0</v>
      </c>
      <c r="T147" s="183">
        <v>0</v>
      </c>
      <c r="U147" s="183">
        <v>0</v>
      </c>
      <c r="V147" s="183">
        <v>0</v>
      </c>
      <c r="W147" s="183">
        <v>0</v>
      </c>
      <c r="X147" s="182">
        <v>0</v>
      </c>
    </row>
    <row r="148" spans="1:24" ht="15" customHeight="1" x14ac:dyDescent="0.15">
      <c r="A148" s="188"/>
      <c r="B148" s="240" t="s">
        <v>190</v>
      </c>
      <c r="C148" s="243"/>
      <c r="D148" s="281" t="s">
        <v>82</v>
      </c>
      <c r="E148" s="274"/>
      <c r="F148" s="240" t="s">
        <v>22</v>
      </c>
      <c r="G148" s="186"/>
      <c r="H148" s="301">
        <f t="shared" si="4"/>
        <v>69</v>
      </c>
      <c r="I148" s="197">
        <v>3</v>
      </c>
      <c r="J148" s="183">
        <v>0</v>
      </c>
      <c r="K148" s="183">
        <v>0</v>
      </c>
      <c r="L148" s="196">
        <v>5</v>
      </c>
      <c r="M148" s="196">
        <v>41</v>
      </c>
      <c r="N148" s="196">
        <v>10</v>
      </c>
      <c r="O148" s="196">
        <v>5</v>
      </c>
      <c r="P148" s="196">
        <v>0</v>
      </c>
      <c r="Q148" s="196">
        <v>1</v>
      </c>
      <c r="R148" s="196">
        <v>0</v>
      </c>
      <c r="S148" s="196">
        <v>1</v>
      </c>
      <c r="T148" s="183">
        <v>0</v>
      </c>
      <c r="U148" s="196">
        <v>3</v>
      </c>
      <c r="V148" s="183">
        <v>0</v>
      </c>
      <c r="W148" s="183">
        <v>0</v>
      </c>
      <c r="X148" s="195">
        <v>0</v>
      </c>
    </row>
    <row r="149" spans="1:24" ht="15" customHeight="1" x14ac:dyDescent="0.15">
      <c r="A149" s="188"/>
      <c r="B149" s="345" t="s">
        <v>82</v>
      </c>
      <c r="C149" s="345"/>
      <c r="D149" s="345"/>
      <c r="E149" s="273"/>
      <c r="F149" s="240" t="s">
        <v>64</v>
      </c>
      <c r="G149" s="186"/>
      <c r="H149" s="301">
        <f t="shared" si="4"/>
        <v>0</v>
      </c>
      <c r="I149" s="184">
        <v>0</v>
      </c>
      <c r="J149" s="183">
        <v>0</v>
      </c>
      <c r="K149" s="183">
        <v>0</v>
      </c>
      <c r="L149" s="183">
        <v>0</v>
      </c>
      <c r="M149" s="183">
        <v>0</v>
      </c>
      <c r="N149" s="183">
        <v>0</v>
      </c>
      <c r="O149" s="183">
        <v>0</v>
      </c>
      <c r="P149" s="183">
        <v>0</v>
      </c>
      <c r="Q149" s="183">
        <v>0</v>
      </c>
      <c r="R149" s="183">
        <v>0</v>
      </c>
      <c r="S149" s="183">
        <v>0</v>
      </c>
      <c r="T149" s="183">
        <v>0</v>
      </c>
      <c r="U149" s="183">
        <v>0</v>
      </c>
      <c r="V149" s="183">
        <v>0</v>
      </c>
      <c r="W149" s="183">
        <v>0</v>
      </c>
      <c r="X149" s="182">
        <v>0</v>
      </c>
    </row>
    <row r="150" spans="1:24" ht="15" customHeight="1" x14ac:dyDescent="0.15">
      <c r="A150" s="188"/>
      <c r="B150" s="240" t="s">
        <v>191</v>
      </c>
      <c r="C150" s="271"/>
      <c r="D150" s="281" t="s">
        <v>145</v>
      </c>
      <c r="E150" s="277"/>
      <c r="F150" s="240" t="s">
        <v>22</v>
      </c>
      <c r="G150" s="186"/>
      <c r="H150" s="301">
        <f t="shared" si="4"/>
        <v>5</v>
      </c>
      <c r="I150" s="184">
        <v>0</v>
      </c>
      <c r="J150" s="183">
        <v>0</v>
      </c>
      <c r="K150" s="183">
        <v>0</v>
      </c>
      <c r="L150" s="196">
        <v>3</v>
      </c>
      <c r="M150" s="183">
        <v>0</v>
      </c>
      <c r="N150" s="183">
        <v>0</v>
      </c>
      <c r="O150" s="183">
        <v>0</v>
      </c>
      <c r="P150" s="183">
        <v>0</v>
      </c>
      <c r="Q150" s="183">
        <v>0</v>
      </c>
      <c r="R150" s="183">
        <v>0</v>
      </c>
      <c r="S150" s="183">
        <v>0</v>
      </c>
      <c r="T150" s="183">
        <v>0</v>
      </c>
      <c r="U150" s="183">
        <v>0</v>
      </c>
      <c r="V150" s="183">
        <v>0</v>
      </c>
      <c r="W150" s="183">
        <v>0</v>
      </c>
      <c r="X150" s="182">
        <v>2</v>
      </c>
    </row>
    <row r="151" spans="1:24" ht="15" customHeight="1" x14ac:dyDescent="0.15">
      <c r="A151" s="188"/>
      <c r="B151" s="345" t="s">
        <v>145</v>
      </c>
      <c r="C151" s="345"/>
      <c r="D151" s="345"/>
      <c r="E151" s="273"/>
      <c r="F151" s="240" t="s">
        <v>64</v>
      </c>
      <c r="G151" s="186"/>
      <c r="H151" s="301">
        <f t="shared" si="4"/>
        <v>0</v>
      </c>
      <c r="I151" s="184">
        <v>0</v>
      </c>
      <c r="J151" s="183">
        <v>0</v>
      </c>
      <c r="K151" s="183">
        <v>0</v>
      </c>
      <c r="L151" s="183">
        <v>0</v>
      </c>
      <c r="M151" s="183">
        <v>0</v>
      </c>
      <c r="N151" s="183">
        <v>0</v>
      </c>
      <c r="O151" s="183">
        <v>0</v>
      </c>
      <c r="P151" s="183">
        <v>0</v>
      </c>
      <c r="Q151" s="183">
        <v>0</v>
      </c>
      <c r="R151" s="183">
        <v>0</v>
      </c>
      <c r="S151" s="183">
        <v>0</v>
      </c>
      <c r="T151" s="183">
        <v>0</v>
      </c>
      <c r="U151" s="183">
        <v>0</v>
      </c>
      <c r="V151" s="183">
        <v>0</v>
      </c>
      <c r="W151" s="183">
        <v>0</v>
      </c>
      <c r="X151" s="182">
        <v>0</v>
      </c>
    </row>
    <row r="152" spans="1:24" ht="15" customHeight="1" x14ac:dyDescent="0.15">
      <c r="A152" s="188"/>
      <c r="B152" s="240" t="s">
        <v>194</v>
      </c>
      <c r="C152" s="243"/>
      <c r="D152" s="281" t="s">
        <v>195</v>
      </c>
      <c r="E152" s="277"/>
      <c r="F152" s="240" t="s">
        <v>22</v>
      </c>
      <c r="G152" s="186"/>
      <c r="H152" s="301">
        <f t="shared" si="4"/>
        <v>14</v>
      </c>
      <c r="I152" s="184">
        <v>0</v>
      </c>
      <c r="J152" s="183">
        <v>0</v>
      </c>
      <c r="K152" s="183">
        <v>0</v>
      </c>
      <c r="L152" s="196">
        <v>6</v>
      </c>
      <c r="M152" s="183">
        <v>3</v>
      </c>
      <c r="N152" s="183">
        <v>5</v>
      </c>
      <c r="O152" s="183">
        <v>0</v>
      </c>
      <c r="P152" s="183">
        <v>0</v>
      </c>
      <c r="Q152" s="183">
        <v>0</v>
      </c>
      <c r="R152" s="183">
        <v>0</v>
      </c>
      <c r="S152" s="196">
        <v>0</v>
      </c>
      <c r="T152" s="183">
        <v>0</v>
      </c>
      <c r="U152" s="183">
        <v>0</v>
      </c>
      <c r="V152" s="183">
        <v>0</v>
      </c>
      <c r="W152" s="183">
        <v>0</v>
      </c>
      <c r="X152" s="182">
        <v>0</v>
      </c>
    </row>
    <row r="153" spans="1:24" ht="15" customHeight="1" x14ac:dyDescent="0.15">
      <c r="A153" s="188"/>
      <c r="B153" s="345" t="s">
        <v>195</v>
      </c>
      <c r="C153" s="345"/>
      <c r="D153" s="345"/>
      <c r="E153" s="273"/>
      <c r="F153" s="240" t="s">
        <v>64</v>
      </c>
      <c r="G153" s="186"/>
      <c r="H153" s="301">
        <f t="shared" si="4"/>
        <v>0</v>
      </c>
      <c r="I153" s="184">
        <v>0</v>
      </c>
      <c r="J153" s="183">
        <v>0</v>
      </c>
      <c r="K153" s="183">
        <v>0</v>
      </c>
      <c r="L153" s="183">
        <v>0</v>
      </c>
      <c r="M153" s="183">
        <v>0</v>
      </c>
      <c r="N153" s="183">
        <v>0</v>
      </c>
      <c r="O153" s="183">
        <v>0</v>
      </c>
      <c r="P153" s="183">
        <v>0</v>
      </c>
      <c r="Q153" s="183">
        <v>0</v>
      </c>
      <c r="R153" s="183">
        <v>0</v>
      </c>
      <c r="S153" s="183">
        <v>0</v>
      </c>
      <c r="T153" s="183">
        <v>0</v>
      </c>
      <c r="U153" s="183">
        <v>0</v>
      </c>
      <c r="V153" s="183">
        <v>0</v>
      </c>
      <c r="W153" s="183">
        <v>0</v>
      </c>
      <c r="X153" s="182">
        <v>0</v>
      </c>
    </row>
    <row r="154" spans="1:24" ht="15" customHeight="1" x14ac:dyDescent="0.15">
      <c r="A154" s="188"/>
      <c r="B154" s="240" t="s">
        <v>196</v>
      </c>
      <c r="C154" s="243"/>
      <c r="D154" s="281" t="s">
        <v>193</v>
      </c>
      <c r="E154" s="277"/>
      <c r="F154" s="240" t="s">
        <v>22</v>
      </c>
      <c r="G154" s="186"/>
      <c r="H154" s="185">
        <f t="shared" si="4"/>
        <v>69</v>
      </c>
      <c r="I154" s="197">
        <v>1</v>
      </c>
      <c r="J154" s="183">
        <v>2</v>
      </c>
      <c r="K154" s="183">
        <v>0</v>
      </c>
      <c r="L154" s="196">
        <v>5</v>
      </c>
      <c r="M154" s="196">
        <v>24</v>
      </c>
      <c r="N154" s="196">
        <v>12</v>
      </c>
      <c r="O154" s="196">
        <v>2</v>
      </c>
      <c r="P154" s="183">
        <v>1</v>
      </c>
      <c r="Q154" s="196">
        <v>8</v>
      </c>
      <c r="R154" s="183">
        <v>0</v>
      </c>
      <c r="S154" s="196">
        <v>0</v>
      </c>
      <c r="T154" s="183">
        <v>0</v>
      </c>
      <c r="U154" s="196">
        <v>12</v>
      </c>
      <c r="V154" s="183">
        <v>0</v>
      </c>
      <c r="W154" s="183">
        <v>0</v>
      </c>
      <c r="X154" s="182">
        <v>2</v>
      </c>
    </row>
    <row r="155" spans="1:24" ht="15" customHeight="1" x14ac:dyDescent="0.15">
      <c r="A155" s="188"/>
      <c r="B155" s="345" t="s">
        <v>195</v>
      </c>
      <c r="C155" s="345"/>
      <c r="D155" s="345"/>
      <c r="E155" s="273"/>
      <c r="F155" s="240" t="s">
        <v>64</v>
      </c>
      <c r="G155" s="186"/>
      <c r="H155" s="185">
        <f t="shared" si="4"/>
        <v>0</v>
      </c>
      <c r="I155" s="184">
        <v>0</v>
      </c>
      <c r="J155" s="183">
        <v>0</v>
      </c>
      <c r="K155" s="183">
        <v>0</v>
      </c>
      <c r="L155" s="183">
        <v>0</v>
      </c>
      <c r="M155" s="183">
        <v>0</v>
      </c>
      <c r="N155" s="183">
        <v>0</v>
      </c>
      <c r="O155" s="183">
        <v>0</v>
      </c>
      <c r="P155" s="183">
        <v>0</v>
      </c>
      <c r="Q155" s="183">
        <v>0</v>
      </c>
      <c r="R155" s="183">
        <v>0</v>
      </c>
      <c r="S155" s="183">
        <v>0</v>
      </c>
      <c r="T155" s="183">
        <v>0</v>
      </c>
      <c r="U155" s="183">
        <v>0</v>
      </c>
      <c r="V155" s="183">
        <v>0</v>
      </c>
      <c r="W155" s="183">
        <v>0</v>
      </c>
      <c r="X155" s="182">
        <v>0</v>
      </c>
    </row>
    <row r="156" spans="1:24" ht="15" customHeight="1" x14ac:dyDescent="0.15">
      <c r="A156" s="188"/>
      <c r="B156" s="240" t="s">
        <v>197</v>
      </c>
      <c r="C156" s="243"/>
      <c r="D156" s="281" t="s">
        <v>195</v>
      </c>
      <c r="E156" s="277"/>
      <c r="F156" s="240" t="s">
        <v>22</v>
      </c>
      <c r="G156" s="186"/>
      <c r="H156" s="185">
        <f t="shared" si="4"/>
        <v>1</v>
      </c>
      <c r="I156" s="197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  <c r="Q156" s="196">
        <v>0</v>
      </c>
      <c r="R156" s="196">
        <v>0</v>
      </c>
      <c r="S156" s="196">
        <v>0</v>
      </c>
      <c r="T156" s="196">
        <v>0</v>
      </c>
      <c r="U156" s="196">
        <v>0</v>
      </c>
      <c r="V156" s="196">
        <v>0</v>
      </c>
      <c r="W156" s="196">
        <v>0</v>
      </c>
      <c r="X156" s="195">
        <v>1</v>
      </c>
    </row>
    <row r="157" spans="1:24" ht="15" customHeight="1" x14ac:dyDescent="0.15">
      <c r="A157" s="188"/>
      <c r="B157" s="345" t="s">
        <v>195</v>
      </c>
      <c r="C157" s="345"/>
      <c r="D157" s="345"/>
      <c r="E157" s="273"/>
      <c r="F157" s="240" t="s">
        <v>64</v>
      </c>
      <c r="G157" s="186"/>
      <c r="H157" s="185">
        <f t="shared" si="4"/>
        <v>0</v>
      </c>
      <c r="I157" s="184">
        <v>0</v>
      </c>
      <c r="J157" s="183">
        <v>0</v>
      </c>
      <c r="K157" s="183">
        <v>0</v>
      </c>
      <c r="L157" s="183">
        <v>0</v>
      </c>
      <c r="M157" s="183">
        <v>0</v>
      </c>
      <c r="N157" s="183">
        <v>0</v>
      </c>
      <c r="O157" s="183">
        <v>0</v>
      </c>
      <c r="P157" s="183">
        <v>0</v>
      </c>
      <c r="Q157" s="183">
        <v>0</v>
      </c>
      <c r="R157" s="183">
        <v>0</v>
      </c>
      <c r="S157" s="183">
        <v>0</v>
      </c>
      <c r="T157" s="183">
        <v>0</v>
      </c>
      <c r="U157" s="183">
        <v>0</v>
      </c>
      <c r="V157" s="183">
        <v>0</v>
      </c>
      <c r="W157" s="183">
        <v>0</v>
      </c>
      <c r="X157" s="182">
        <v>0</v>
      </c>
    </row>
    <row r="158" spans="1:24" ht="15" customHeight="1" x14ac:dyDescent="0.15">
      <c r="A158" s="188"/>
      <c r="B158" s="240" t="s">
        <v>198</v>
      </c>
      <c r="C158" s="243"/>
      <c r="D158" s="281" t="s">
        <v>195</v>
      </c>
      <c r="E158" s="277"/>
      <c r="F158" s="240" t="s">
        <v>22</v>
      </c>
      <c r="G158" s="186"/>
      <c r="H158" s="185">
        <f t="shared" si="4"/>
        <v>1</v>
      </c>
      <c r="I158" s="197">
        <v>0</v>
      </c>
      <c r="J158" s="196">
        <v>0</v>
      </c>
      <c r="K158" s="196">
        <v>0</v>
      </c>
      <c r="L158" s="196">
        <v>1</v>
      </c>
      <c r="M158" s="196">
        <v>0</v>
      </c>
      <c r="N158" s="196">
        <v>0</v>
      </c>
      <c r="O158" s="196">
        <v>0</v>
      </c>
      <c r="P158" s="196">
        <v>0</v>
      </c>
      <c r="Q158" s="196">
        <v>0</v>
      </c>
      <c r="R158" s="196">
        <v>0</v>
      </c>
      <c r="S158" s="196">
        <v>0</v>
      </c>
      <c r="T158" s="196">
        <v>0</v>
      </c>
      <c r="U158" s="196">
        <v>0</v>
      </c>
      <c r="V158" s="196">
        <v>0</v>
      </c>
      <c r="W158" s="196">
        <v>0</v>
      </c>
      <c r="X158" s="195">
        <v>0</v>
      </c>
    </row>
    <row r="159" spans="1:24" ht="15" customHeight="1" x14ac:dyDescent="0.15">
      <c r="A159" s="188"/>
      <c r="B159" s="345" t="s">
        <v>195</v>
      </c>
      <c r="C159" s="345"/>
      <c r="D159" s="345"/>
      <c r="E159" s="273"/>
      <c r="F159" s="240" t="s">
        <v>64</v>
      </c>
      <c r="G159" s="186"/>
      <c r="H159" s="185">
        <f t="shared" si="4"/>
        <v>0</v>
      </c>
      <c r="I159" s="184">
        <v>0</v>
      </c>
      <c r="J159" s="183">
        <v>0</v>
      </c>
      <c r="K159" s="183">
        <v>0</v>
      </c>
      <c r="L159" s="183">
        <v>0</v>
      </c>
      <c r="M159" s="183">
        <v>0</v>
      </c>
      <c r="N159" s="183">
        <v>0</v>
      </c>
      <c r="O159" s="183">
        <v>0</v>
      </c>
      <c r="P159" s="183">
        <v>0</v>
      </c>
      <c r="Q159" s="183">
        <v>0</v>
      </c>
      <c r="R159" s="183">
        <v>0</v>
      </c>
      <c r="S159" s="183">
        <v>0</v>
      </c>
      <c r="T159" s="183">
        <v>0</v>
      </c>
      <c r="U159" s="183">
        <v>0</v>
      </c>
      <c r="V159" s="183">
        <v>0</v>
      </c>
      <c r="W159" s="183">
        <v>0</v>
      </c>
      <c r="X159" s="182">
        <v>0</v>
      </c>
    </row>
    <row r="160" spans="1:24" ht="15" customHeight="1" x14ac:dyDescent="0.15">
      <c r="A160" s="188"/>
      <c r="B160" s="285" t="s">
        <v>199</v>
      </c>
      <c r="C160" s="243"/>
      <c r="D160" s="281" t="s">
        <v>195</v>
      </c>
      <c r="E160" s="277"/>
      <c r="F160" s="240" t="s">
        <v>22</v>
      </c>
      <c r="G160" s="186"/>
      <c r="H160" s="185">
        <f t="shared" si="4"/>
        <v>1</v>
      </c>
      <c r="I160" s="197">
        <v>1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  <c r="Q160" s="196">
        <v>0</v>
      </c>
      <c r="R160" s="196">
        <v>0</v>
      </c>
      <c r="S160" s="196">
        <v>0</v>
      </c>
      <c r="T160" s="196">
        <v>0</v>
      </c>
      <c r="U160" s="196">
        <v>0</v>
      </c>
      <c r="V160" s="196">
        <v>0</v>
      </c>
      <c r="W160" s="196">
        <v>0</v>
      </c>
      <c r="X160" s="195">
        <v>0</v>
      </c>
    </row>
    <row r="161" spans="1:25" ht="15" customHeight="1" x14ac:dyDescent="0.15">
      <c r="A161" s="188"/>
      <c r="B161" s="345" t="s">
        <v>145</v>
      </c>
      <c r="C161" s="345"/>
      <c r="D161" s="345"/>
      <c r="E161" s="273"/>
      <c r="F161" s="240" t="s">
        <v>64</v>
      </c>
      <c r="G161" s="186"/>
      <c r="H161" s="185">
        <f t="shared" si="4"/>
        <v>0</v>
      </c>
      <c r="I161" s="184">
        <v>0</v>
      </c>
      <c r="J161" s="183">
        <v>0</v>
      </c>
      <c r="K161" s="183">
        <v>0</v>
      </c>
      <c r="L161" s="183">
        <v>0</v>
      </c>
      <c r="M161" s="183">
        <v>0</v>
      </c>
      <c r="N161" s="183">
        <v>0</v>
      </c>
      <c r="O161" s="183">
        <v>0</v>
      </c>
      <c r="P161" s="183">
        <v>0</v>
      </c>
      <c r="Q161" s="183">
        <v>0</v>
      </c>
      <c r="R161" s="183">
        <v>0</v>
      </c>
      <c r="S161" s="183">
        <v>0</v>
      </c>
      <c r="T161" s="183">
        <v>0</v>
      </c>
      <c r="U161" s="183">
        <v>0</v>
      </c>
      <c r="V161" s="183">
        <v>0</v>
      </c>
      <c r="W161" s="183">
        <v>0</v>
      </c>
      <c r="X161" s="182">
        <v>0</v>
      </c>
    </row>
    <row r="162" spans="1:25" ht="15" customHeight="1" x14ac:dyDescent="0.15">
      <c r="A162" s="188"/>
      <c r="B162" s="240" t="s">
        <v>200</v>
      </c>
      <c r="C162" s="243"/>
      <c r="D162" s="281" t="s">
        <v>201</v>
      </c>
      <c r="E162" s="277"/>
      <c r="F162" s="240" t="s">
        <v>22</v>
      </c>
      <c r="G162" s="186"/>
      <c r="H162" s="185">
        <f t="shared" si="4"/>
        <v>88</v>
      </c>
      <c r="I162" s="197">
        <v>0</v>
      </c>
      <c r="J162" s="196">
        <v>0</v>
      </c>
      <c r="K162" s="196">
        <v>0</v>
      </c>
      <c r="L162" s="196">
        <v>7</v>
      </c>
      <c r="M162" s="196">
        <v>5</v>
      </c>
      <c r="N162" s="196">
        <v>62</v>
      </c>
      <c r="O162" s="196">
        <v>2</v>
      </c>
      <c r="P162" s="196">
        <v>0</v>
      </c>
      <c r="Q162" s="196">
        <v>5</v>
      </c>
      <c r="R162" s="196">
        <v>1</v>
      </c>
      <c r="S162" s="196">
        <v>0</v>
      </c>
      <c r="T162" s="196">
        <v>0</v>
      </c>
      <c r="U162" s="196">
        <v>5</v>
      </c>
      <c r="V162" s="196">
        <v>0</v>
      </c>
      <c r="W162" s="196">
        <v>0</v>
      </c>
      <c r="X162" s="195">
        <v>1</v>
      </c>
    </row>
    <row r="163" spans="1:25" ht="15" customHeight="1" x14ac:dyDescent="0.15">
      <c r="A163" s="188"/>
      <c r="B163" s="345" t="s">
        <v>201</v>
      </c>
      <c r="C163" s="345"/>
      <c r="D163" s="345"/>
      <c r="E163" s="273"/>
      <c r="F163" s="240" t="s">
        <v>64</v>
      </c>
      <c r="G163" s="186"/>
      <c r="H163" s="185">
        <f t="shared" si="4"/>
        <v>0</v>
      </c>
      <c r="I163" s="184">
        <v>0</v>
      </c>
      <c r="J163" s="183">
        <v>0</v>
      </c>
      <c r="K163" s="183">
        <v>0</v>
      </c>
      <c r="L163" s="183">
        <v>0</v>
      </c>
      <c r="M163" s="183">
        <v>0</v>
      </c>
      <c r="N163" s="183">
        <v>0</v>
      </c>
      <c r="O163" s="183">
        <v>0</v>
      </c>
      <c r="P163" s="183">
        <v>0</v>
      </c>
      <c r="Q163" s="183">
        <v>0</v>
      </c>
      <c r="R163" s="183">
        <v>0</v>
      </c>
      <c r="S163" s="183">
        <v>0</v>
      </c>
      <c r="T163" s="183">
        <v>0</v>
      </c>
      <c r="U163" s="183">
        <v>0</v>
      </c>
      <c r="V163" s="183">
        <v>0</v>
      </c>
      <c r="W163" s="183">
        <v>0</v>
      </c>
      <c r="X163" s="182">
        <v>0</v>
      </c>
    </row>
    <row r="164" spans="1:25" ht="15" customHeight="1" x14ac:dyDescent="0.15">
      <c r="A164" s="188"/>
      <c r="B164" s="240" t="s">
        <v>202</v>
      </c>
      <c r="C164" s="243"/>
      <c r="D164" s="281" t="s">
        <v>201</v>
      </c>
      <c r="E164" s="277"/>
      <c r="F164" s="240" t="s">
        <v>22</v>
      </c>
      <c r="G164" s="186"/>
      <c r="H164" s="185">
        <f t="shared" si="4"/>
        <v>153</v>
      </c>
      <c r="I164" s="197">
        <v>9</v>
      </c>
      <c r="J164" s="183">
        <v>0</v>
      </c>
      <c r="K164" s="183">
        <v>3</v>
      </c>
      <c r="L164" s="196">
        <v>8</v>
      </c>
      <c r="M164" s="196">
        <v>1</v>
      </c>
      <c r="N164" s="196">
        <v>47</v>
      </c>
      <c r="O164" s="183">
        <v>4</v>
      </c>
      <c r="P164" s="196">
        <v>0</v>
      </c>
      <c r="Q164" s="196">
        <v>79</v>
      </c>
      <c r="R164" s="183">
        <v>2</v>
      </c>
      <c r="S164" s="183">
        <v>0</v>
      </c>
      <c r="T164" s="183">
        <v>0</v>
      </c>
      <c r="U164" s="196">
        <v>0</v>
      </c>
      <c r="V164" s="183">
        <v>0</v>
      </c>
      <c r="W164" s="183">
        <v>0</v>
      </c>
      <c r="X164" s="195">
        <v>0</v>
      </c>
    </row>
    <row r="165" spans="1:25" ht="15" customHeight="1" x14ac:dyDescent="0.15">
      <c r="A165" s="188"/>
      <c r="B165" s="345" t="s">
        <v>201</v>
      </c>
      <c r="C165" s="345"/>
      <c r="D165" s="345"/>
      <c r="E165" s="273"/>
      <c r="F165" s="240" t="s">
        <v>64</v>
      </c>
      <c r="G165" s="186"/>
      <c r="H165" s="185">
        <f t="shared" si="4"/>
        <v>129</v>
      </c>
      <c r="I165" s="184">
        <v>0</v>
      </c>
      <c r="J165" s="183">
        <v>0</v>
      </c>
      <c r="K165" s="183">
        <v>0</v>
      </c>
      <c r="L165" s="183">
        <v>0</v>
      </c>
      <c r="M165" s="183">
        <v>0</v>
      </c>
      <c r="N165" s="183">
        <v>0</v>
      </c>
      <c r="O165" s="183">
        <v>0</v>
      </c>
      <c r="P165" s="183">
        <v>0</v>
      </c>
      <c r="Q165" s="183">
        <v>0</v>
      </c>
      <c r="R165" s="183">
        <v>0</v>
      </c>
      <c r="S165" s="183">
        <v>0</v>
      </c>
      <c r="T165" s="183">
        <v>0</v>
      </c>
      <c r="U165" s="183">
        <v>0</v>
      </c>
      <c r="V165" s="183">
        <v>0</v>
      </c>
      <c r="W165" s="183">
        <v>0</v>
      </c>
      <c r="X165" s="182">
        <v>129</v>
      </c>
    </row>
    <row r="166" spans="1:25" ht="15" customHeight="1" x14ac:dyDescent="0.15">
      <c r="A166" s="188"/>
      <c r="B166" s="240" t="s">
        <v>203</v>
      </c>
      <c r="C166" s="243"/>
      <c r="D166" s="281" t="s">
        <v>205</v>
      </c>
      <c r="E166" s="277"/>
      <c r="F166" s="240" t="s">
        <v>22</v>
      </c>
      <c r="G166" s="186"/>
      <c r="H166" s="185">
        <f t="shared" si="4"/>
        <v>29</v>
      </c>
      <c r="I166" s="183">
        <v>2</v>
      </c>
      <c r="J166" s="183">
        <v>0</v>
      </c>
      <c r="K166" s="183">
        <v>0</v>
      </c>
      <c r="L166" s="196">
        <v>4</v>
      </c>
      <c r="M166" s="196">
        <v>1</v>
      </c>
      <c r="N166" s="196">
        <v>14</v>
      </c>
      <c r="O166" s="183">
        <v>0</v>
      </c>
      <c r="P166" s="196">
        <v>0</v>
      </c>
      <c r="Q166" s="196">
        <v>8</v>
      </c>
      <c r="R166" s="183">
        <v>0</v>
      </c>
      <c r="S166" s="183">
        <v>0</v>
      </c>
      <c r="T166" s="196">
        <v>0</v>
      </c>
      <c r="U166" s="196">
        <v>0</v>
      </c>
      <c r="V166" s="183">
        <v>0</v>
      </c>
      <c r="W166" s="183">
        <v>0</v>
      </c>
      <c r="X166" s="195">
        <v>0</v>
      </c>
    </row>
    <row r="167" spans="1:25" s="162" customFormat="1" ht="15" customHeight="1" thickBot="1" x14ac:dyDescent="0.2">
      <c r="A167" s="181"/>
      <c r="B167" s="346" t="s">
        <v>205</v>
      </c>
      <c r="C167" s="346"/>
      <c r="D167" s="346"/>
      <c r="E167" s="275"/>
      <c r="F167" s="242" t="s">
        <v>64</v>
      </c>
      <c r="G167" s="180"/>
      <c r="H167" s="179">
        <f t="shared" si="4"/>
        <v>0</v>
      </c>
      <c r="I167" s="178">
        <v>0</v>
      </c>
      <c r="J167" s="177">
        <v>0</v>
      </c>
      <c r="K167" s="177">
        <v>0</v>
      </c>
      <c r="L167" s="177">
        <v>0</v>
      </c>
      <c r="M167" s="177">
        <v>0</v>
      </c>
      <c r="N167" s="177">
        <v>0</v>
      </c>
      <c r="O167" s="177">
        <v>0</v>
      </c>
      <c r="P167" s="177">
        <v>0</v>
      </c>
      <c r="Q167" s="177">
        <v>0</v>
      </c>
      <c r="R167" s="177">
        <v>0</v>
      </c>
      <c r="S167" s="177">
        <v>0</v>
      </c>
      <c r="T167" s="177">
        <v>0</v>
      </c>
      <c r="U167" s="177">
        <v>0</v>
      </c>
      <c r="V167" s="177">
        <v>0</v>
      </c>
      <c r="W167" s="177">
        <v>0</v>
      </c>
      <c r="X167" s="176">
        <v>0</v>
      </c>
      <c r="Y167" s="163"/>
    </row>
    <row r="168" spans="1:25" s="160" customFormat="1" ht="9.1999999999999993" customHeight="1" thickBot="1" x14ac:dyDescent="0.2">
      <c r="A168" s="284"/>
      <c r="B168" s="271"/>
      <c r="C168" s="271"/>
      <c r="D168" s="271"/>
      <c r="E168" s="271"/>
      <c r="F168" s="271"/>
      <c r="G168" s="271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</row>
    <row r="169" spans="1:25" s="160" customFormat="1" ht="54" customHeight="1" x14ac:dyDescent="0.15">
      <c r="A169" s="440" t="s">
        <v>268</v>
      </c>
      <c r="B169" s="441"/>
      <c r="C169" s="441"/>
      <c r="D169" s="441"/>
      <c r="E169" s="441"/>
      <c r="F169" s="441"/>
      <c r="G169" s="442"/>
      <c r="H169" s="291" t="s">
        <v>16</v>
      </c>
      <c r="I169" s="292" t="s">
        <v>15</v>
      </c>
      <c r="J169" s="293" t="s">
        <v>14</v>
      </c>
      <c r="K169" s="293" t="s">
        <v>13</v>
      </c>
      <c r="L169" s="293" t="s">
        <v>12</v>
      </c>
      <c r="M169" s="293" t="s">
        <v>11</v>
      </c>
      <c r="N169" s="293" t="s">
        <v>10</v>
      </c>
      <c r="O169" s="293" t="s">
        <v>9</v>
      </c>
      <c r="P169" s="293" t="s">
        <v>8</v>
      </c>
      <c r="Q169" s="293" t="s">
        <v>7</v>
      </c>
      <c r="R169" s="293" t="s">
        <v>6</v>
      </c>
      <c r="S169" s="294" t="s">
        <v>5</v>
      </c>
      <c r="T169" s="293" t="s">
        <v>4</v>
      </c>
      <c r="U169" s="293" t="s">
        <v>3</v>
      </c>
      <c r="V169" s="293" t="s">
        <v>2</v>
      </c>
      <c r="W169" s="293" t="s">
        <v>1</v>
      </c>
      <c r="X169" s="439" t="s">
        <v>0</v>
      </c>
      <c r="Y169" s="198"/>
    </row>
    <row r="170" spans="1:25" s="160" customFormat="1" ht="9.1999999999999993" customHeight="1" thickBot="1" x14ac:dyDescent="0.2">
      <c r="A170" s="443"/>
      <c r="B170" s="444"/>
      <c r="C170" s="444"/>
      <c r="D170" s="444"/>
      <c r="E170" s="444"/>
      <c r="F170" s="444"/>
      <c r="G170" s="445"/>
      <c r="H170" s="296"/>
      <c r="I170" s="297"/>
      <c r="J170" s="298"/>
      <c r="K170" s="298"/>
      <c r="L170" s="298"/>
      <c r="M170" s="298"/>
      <c r="N170" s="298"/>
      <c r="O170" s="298"/>
      <c r="P170" s="298"/>
      <c r="Q170" s="298"/>
      <c r="R170" s="298"/>
      <c r="S170" s="299"/>
      <c r="T170" s="298"/>
      <c r="U170" s="298"/>
      <c r="V170" s="298"/>
      <c r="W170" s="298"/>
      <c r="X170" s="300"/>
    </row>
    <row r="171" spans="1:25" s="160" customFormat="1" ht="9.1999999999999993" customHeight="1" x14ac:dyDescent="0.15">
      <c r="A171" s="193"/>
      <c r="B171" s="347"/>
      <c r="C171" s="347"/>
      <c r="D171" s="347"/>
      <c r="E171" s="347"/>
      <c r="F171" s="347"/>
      <c r="G171" s="192"/>
      <c r="H171" s="191" t="s">
        <v>19</v>
      </c>
      <c r="I171" s="203" t="s">
        <v>19</v>
      </c>
      <c r="J171" s="190" t="s">
        <v>19</v>
      </c>
      <c r="K171" s="190" t="s">
        <v>19</v>
      </c>
      <c r="L171" s="190" t="s">
        <v>19</v>
      </c>
      <c r="M171" s="190" t="s">
        <v>19</v>
      </c>
      <c r="N171" s="190" t="s">
        <v>19</v>
      </c>
      <c r="O171" s="190" t="s">
        <v>19</v>
      </c>
      <c r="P171" s="190" t="s">
        <v>19</v>
      </c>
      <c r="Q171" s="190" t="s">
        <v>19</v>
      </c>
      <c r="R171" s="190" t="s">
        <v>19</v>
      </c>
      <c r="S171" s="190" t="s">
        <v>19</v>
      </c>
      <c r="T171" s="190" t="s">
        <v>19</v>
      </c>
      <c r="U171" s="190" t="s">
        <v>19</v>
      </c>
      <c r="V171" s="190" t="s">
        <v>19</v>
      </c>
      <c r="W171" s="190" t="s">
        <v>19</v>
      </c>
      <c r="X171" s="189" t="s">
        <v>19</v>
      </c>
      <c r="Y171" s="161"/>
    </row>
    <row r="172" spans="1:25" ht="15" customHeight="1" x14ac:dyDescent="0.15">
      <c r="A172" s="188"/>
      <c r="B172" s="240" t="s">
        <v>204</v>
      </c>
      <c r="C172" s="243"/>
      <c r="D172" s="274" t="s">
        <v>125</v>
      </c>
      <c r="E172" s="277"/>
      <c r="F172" s="240" t="s">
        <v>22</v>
      </c>
      <c r="G172" s="186"/>
      <c r="H172" s="185">
        <f t="shared" ref="H172:H203" si="5">SUM(I172:X172)</f>
        <v>73</v>
      </c>
      <c r="I172" s="197">
        <v>2</v>
      </c>
      <c r="J172" s="183">
        <v>0</v>
      </c>
      <c r="K172" s="183">
        <v>1</v>
      </c>
      <c r="L172" s="196">
        <v>2</v>
      </c>
      <c r="M172" s="196">
        <v>12</v>
      </c>
      <c r="N172" s="196">
        <v>24</v>
      </c>
      <c r="O172" s="183">
        <v>2</v>
      </c>
      <c r="P172" s="196">
        <v>0</v>
      </c>
      <c r="Q172" s="196">
        <v>23</v>
      </c>
      <c r="R172" s="183">
        <v>4</v>
      </c>
      <c r="S172" s="183">
        <v>0</v>
      </c>
      <c r="T172" s="183">
        <v>0</v>
      </c>
      <c r="U172" s="196">
        <v>0</v>
      </c>
      <c r="V172" s="183">
        <v>0</v>
      </c>
      <c r="W172" s="183">
        <v>0</v>
      </c>
      <c r="X172" s="195">
        <v>3</v>
      </c>
    </row>
    <row r="173" spans="1:25" ht="15" customHeight="1" x14ac:dyDescent="0.15">
      <c r="A173" s="188"/>
      <c r="B173" s="345" t="s">
        <v>224</v>
      </c>
      <c r="C173" s="345"/>
      <c r="D173" s="345"/>
      <c r="E173" s="273"/>
      <c r="F173" s="240" t="s">
        <v>64</v>
      </c>
      <c r="G173" s="186"/>
      <c r="H173" s="185">
        <f t="shared" si="5"/>
        <v>0</v>
      </c>
      <c r="I173" s="184">
        <v>0</v>
      </c>
      <c r="J173" s="183">
        <v>0</v>
      </c>
      <c r="K173" s="183">
        <v>0</v>
      </c>
      <c r="L173" s="183">
        <v>0</v>
      </c>
      <c r="M173" s="183">
        <v>0</v>
      </c>
      <c r="N173" s="183">
        <v>0</v>
      </c>
      <c r="O173" s="183">
        <v>0</v>
      </c>
      <c r="P173" s="183">
        <v>0</v>
      </c>
      <c r="Q173" s="183">
        <v>0</v>
      </c>
      <c r="R173" s="183">
        <v>0</v>
      </c>
      <c r="S173" s="183">
        <v>0</v>
      </c>
      <c r="T173" s="183">
        <v>0</v>
      </c>
      <c r="U173" s="183">
        <v>0</v>
      </c>
      <c r="V173" s="183">
        <v>0</v>
      </c>
      <c r="W173" s="183">
        <v>0</v>
      </c>
      <c r="X173" s="182">
        <v>0</v>
      </c>
    </row>
    <row r="174" spans="1:25" ht="15" customHeight="1" x14ac:dyDescent="0.15">
      <c r="A174" s="188"/>
      <c r="B174" s="240" t="s">
        <v>206</v>
      </c>
      <c r="C174" s="243"/>
      <c r="D174" s="281" t="s">
        <v>224</v>
      </c>
      <c r="E174" s="277"/>
      <c r="F174" s="240" t="s">
        <v>22</v>
      </c>
      <c r="G174" s="186"/>
      <c r="H174" s="185">
        <f t="shared" si="5"/>
        <v>160</v>
      </c>
      <c r="I174" s="197">
        <v>4</v>
      </c>
      <c r="J174" s="183">
        <v>0</v>
      </c>
      <c r="K174" s="183">
        <v>0</v>
      </c>
      <c r="L174" s="196">
        <v>11</v>
      </c>
      <c r="M174" s="196">
        <v>25</v>
      </c>
      <c r="N174" s="196">
        <v>58</v>
      </c>
      <c r="O174" s="183">
        <v>1</v>
      </c>
      <c r="P174" s="183">
        <v>0</v>
      </c>
      <c r="Q174" s="196">
        <v>20</v>
      </c>
      <c r="R174" s="183">
        <v>0</v>
      </c>
      <c r="S174" s="183">
        <v>0</v>
      </c>
      <c r="T174" s="183">
        <v>0</v>
      </c>
      <c r="U174" s="196">
        <v>13</v>
      </c>
      <c r="V174" s="183">
        <v>2</v>
      </c>
      <c r="W174" s="183">
        <v>0</v>
      </c>
      <c r="X174" s="195">
        <v>26</v>
      </c>
    </row>
    <row r="175" spans="1:25" ht="15" customHeight="1" x14ac:dyDescent="0.15">
      <c r="A175" s="188"/>
      <c r="B175" s="345" t="s">
        <v>82</v>
      </c>
      <c r="C175" s="345"/>
      <c r="D175" s="345"/>
      <c r="E175" s="273"/>
      <c r="F175" s="240" t="s">
        <v>64</v>
      </c>
      <c r="G175" s="186"/>
      <c r="H175" s="185">
        <f t="shared" si="5"/>
        <v>0</v>
      </c>
      <c r="I175" s="184">
        <v>0</v>
      </c>
      <c r="J175" s="183">
        <v>0</v>
      </c>
      <c r="K175" s="183">
        <v>0</v>
      </c>
      <c r="L175" s="183">
        <v>0</v>
      </c>
      <c r="M175" s="183">
        <v>0</v>
      </c>
      <c r="N175" s="183">
        <v>0</v>
      </c>
      <c r="O175" s="183">
        <v>0</v>
      </c>
      <c r="P175" s="183">
        <v>0</v>
      </c>
      <c r="Q175" s="183">
        <v>0</v>
      </c>
      <c r="R175" s="183">
        <v>0</v>
      </c>
      <c r="S175" s="183">
        <v>0</v>
      </c>
      <c r="T175" s="183">
        <v>0</v>
      </c>
      <c r="U175" s="183">
        <v>0</v>
      </c>
      <c r="V175" s="183">
        <v>0</v>
      </c>
      <c r="W175" s="183">
        <v>0</v>
      </c>
      <c r="X175" s="182">
        <v>0</v>
      </c>
    </row>
    <row r="176" spans="1:25" ht="15" customHeight="1" x14ac:dyDescent="0.15">
      <c r="A176" s="188"/>
      <c r="B176" s="240" t="s">
        <v>207</v>
      </c>
      <c r="C176" s="187"/>
      <c r="D176" s="281" t="s">
        <v>224</v>
      </c>
      <c r="E176" s="277"/>
      <c r="F176" s="240" t="s">
        <v>22</v>
      </c>
      <c r="G176" s="186"/>
      <c r="H176" s="185">
        <f t="shared" si="5"/>
        <v>55</v>
      </c>
      <c r="I176" s="197">
        <v>14</v>
      </c>
      <c r="J176" s="196">
        <v>0</v>
      </c>
      <c r="K176" s="196">
        <v>1</v>
      </c>
      <c r="L176" s="196">
        <v>12</v>
      </c>
      <c r="M176" s="196">
        <v>4</v>
      </c>
      <c r="N176" s="196">
        <v>16</v>
      </c>
      <c r="O176" s="196">
        <v>1</v>
      </c>
      <c r="P176" s="196">
        <v>0</v>
      </c>
      <c r="Q176" s="196">
        <v>4</v>
      </c>
      <c r="R176" s="196">
        <v>0</v>
      </c>
      <c r="S176" s="196">
        <v>0</v>
      </c>
      <c r="T176" s="196">
        <v>0</v>
      </c>
      <c r="U176" s="196">
        <v>2</v>
      </c>
      <c r="V176" s="196">
        <v>0</v>
      </c>
      <c r="W176" s="196">
        <v>0</v>
      </c>
      <c r="X176" s="195">
        <v>1</v>
      </c>
    </row>
    <row r="177" spans="1:24" ht="15" customHeight="1" x14ac:dyDescent="0.15">
      <c r="A177" s="188"/>
      <c r="B177" s="345" t="s">
        <v>82</v>
      </c>
      <c r="C177" s="345"/>
      <c r="D177" s="345"/>
      <c r="E177" s="273"/>
      <c r="F177" s="240" t="s">
        <v>64</v>
      </c>
      <c r="G177" s="186"/>
      <c r="H177" s="185">
        <f t="shared" si="5"/>
        <v>0</v>
      </c>
      <c r="I177" s="184">
        <v>0</v>
      </c>
      <c r="J177" s="183">
        <v>0</v>
      </c>
      <c r="K177" s="183">
        <v>0</v>
      </c>
      <c r="L177" s="183">
        <v>0</v>
      </c>
      <c r="M177" s="183">
        <v>0</v>
      </c>
      <c r="N177" s="183">
        <v>0</v>
      </c>
      <c r="O177" s="183">
        <v>0</v>
      </c>
      <c r="P177" s="183">
        <v>0</v>
      </c>
      <c r="Q177" s="183">
        <v>0</v>
      </c>
      <c r="R177" s="183">
        <v>0</v>
      </c>
      <c r="S177" s="183">
        <v>0</v>
      </c>
      <c r="T177" s="183">
        <v>0</v>
      </c>
      <c r="U177" s="183">
        <v>0</v>
      </c>
      <c r="V177" s="183">
        <v>0</v>
      </c>
      <c r="W177" s="183">
        <v>0</v>
      </c>
      <c r="X177" s="182">
        <v>0</v>
      </c>
    </row>
    <row r="178" spans="1:24" ht="15" customHeight="1" x14ac:dyDescent="0.15">
      <c r="A178" s="188"/>
      <c r="B178" s="240" t="s">
        <v>208</v>
      </c>
      <c r="C178" s="243"/>
      <c r="D178" s="281" t="s">
        <v>174</v>
      </c>
      <c r="E178" s="277"/>
      <c r="F178" s="240" t="s">
        <v>22</v>
      </c>
      <c r="G178" s="186"/>
      <c r="H178" s="185">
        <f t="shared" si="5"/>
        <v>96</v>
      </c>
      <c r="I178" s="197">
        <v>3</v>
      </c>
      <c r="J178" s="196">
        <v>0</v>
      </c>
      <c r="K178" s="196">
        <v>0</v>
      </c>
      <c r="L178" s="196">
        <v>9</v>
      </c>
      <c r="M178" s="196">
        <v>53</v>
      </c>
      <c r="N178" s="196">
        <v>19</v>
      </c>
      <c r="O178" s="196">
        <v>0</v>
      </c>
      <c r="P178" s="196">
        <v>0</v>
      </c>
      <c r="Q178" s="196">
        <v>5</v>
      </c>
      <c r="R178" s="196">
        <v>0</v>
      </c>
      <c r="S178" s="196">
        <v>1</v>
      </c>
      <c r="T178" s="196">
        <v>0</v>
      </c>
      <c r="U178" s="196">
        <v>5</v>
      </c>
      <c r="V178" s="196">
        <v>0</v>
      </c>
      <c r="W178" s="196">
        <v>0</v>
      </c>
      <c r="X178" s="195">
        <v>1</v>
      </c>
    </row>
    <row r="179" spans="1:24" ht="15" customHeight="1" x14ac:dyDescent="0.15">
      <c r="A179" s="188"/>
      <c r="B179" s="345" t="s">
        <v>82</v>
      </c>
      <c r="C179" s="345"/>
      <c r="D179" s="345"/>
      <c r="E179" s="273"/>
      <c r="F179" s="240" t="s">
        <v>64</v>
      </c>
      <c r="G179" s="186"/>
      <c r="H179" s="185">
        <f t="shared" si="5"/>
        <v>0</v>
      </c>
      <c r="I179" s="184">
        <v>0</v>
      </c>
      <c r="J179" s="183">
        <v>0</v>
      </c>
      <c r="K179" s="183">
        <v>0</v>
      </c>
      <c r="L179" s="183">
        <v>0</v>
      </c>
      <c r="M179" s="183">
        <v>0</v>
      </c>
      <c r="N179" s="183">
        <v>0</v>
      </c>
      <c r="O179" s="183">
        <v>0</v>
      </c>
      <c r="P179" s="183">
        <v>0</v>
      </c>
      <c r="Q179" s="183">
        <v>0</v>
      </c>
      <c r="R179" s="183">
        <v>0</v>
      </c>
      <c r="S179" s="183">
        <v>0</v>
      </c>
      <c r="T179" s="183">
        <v>0</v>
      </c>
      <c r="U179" s="183">
        <v>0</v>
      </c>
      <c r="V179" s="183">
        <v>0</v>
      </c>
      <c r="W179" s="183">
        <v>0</v>
      </c>
      <c r="X179" s="182">
        <v>0</v>
      </c>
    </row>
    <row r="180" spans="1:24" ht="15" customHeight="1" x14ac:dyDescent="0.15">
      <c r="A180" s="188"/>
      <c r="B180" s="240" t="s">
        <v>209</v>
      </c>
      <c r="C180" s="187"/>
      <c r="D180" s="281" t="s">
        <v>224</v>
      </c>
      <c r="E180" s="277"/>
      <c r="F180" s="240" t="s">
        <v>22</v>
      </c>
      <c r="G180" s="186"/>
      <c r="H180" s="185">
        <f>SUM(I180:X180)</f>
        <v>135</v>
      </c>
      <c r="I180" s="197">
        <v>2</v>
      </c>
      <c r="J180" s="196">
        <v>0</v>
      </c>
      <c r="K180" s="196">
        <v>1</v>
      </c>
      <c r="L180" s="196">
        <v>12</v>
      </c>
      <c r="M180" s="196">
        <v>80</v>
      </c>
      <c r="N180" s="196">
        <v>12</v>
      </c>
      <c r="O180" s="196">
        <v>7</v>
      </c>
      <c r="P180" s="196">
        <v>1</v>
      </c>
      <c r="Q180" s="196">
        <v>4</v>
      </c>
      <c r="R180" s="196">
        <v>4</v>
      </c>
      <c r="S180" s="196">
        <v>0</v>
      </c>
      <c r="T180" s="196">
        <v>0</v>
      </c>
      <c r="U180" s="196">
        <v>1</v>
      </c>
      <c r="V180" s="196">
        <v>0</v>
      </c>
      <c r="W180" s="196">
        <v>0</v>
      </c>
      <c r="X180" s="195">
        <v>11</v>
      </c>
    </row>
    <row r="181" spans="1:24" ht="15" customHeight="1" x14ac:dyDescent="0.15">
      <c r="A181" s="188"/>
      <c r="B181" s="345" t="s">
        <v>174</v>
      </c>
      <c r="C181" s="345"/>
      <c r="D181" s="345"/>
      <c r="E181" s="273"/>
      <c r="F181" s="240" t="s">
        <v>64</v>
      </c>
      <c r="G181" s="186"/>
      <c r="H181" s="185">
        <f t="shared" si="5"/>
        <v>0</v>
      </c>
      <c r="I181" s="184">
        <v>0</v>
      </c>
      <c r="J181" s="183">
        <v>0</v>
      </c>
      <c r="K181" s="183">
        <v>0</v>
      </c>
      <c r="L181" s="183">
        <v>0</v>
      </c>
      <c r="M181" s="183">
        <v>0</v>
      </c>
      <c r="N181" s="183">
        <v>0</v>
      </c>
      <c r="O181" s="183">
        <v>0</v>
      </c>
      <c r="P181" s="183">
        <v>0</v>
      </c>
      <c r="Q181" s="183">
        <v>0</v>
      </c>
      <c r="R181" s="183">
        <v>0</v>
      </c>
      <c r="S181" s="183">
        <v>0</v>
      </c>
      <c r="T181" s="183">
        <v>0</v>
      </c>
      <c r="U181" s="183">
        <v>0</v>
      </c>
      <c r="V181" s="183">
        <v>0</v>
      </c>
      <c r="W181" s="183">
        <v>0</v>
      </c>
      <c r="X181" s="182">
        <v>0</v>
      </c>
    </row>
    <row r="182" spans="1:24" ht="15" customHeight="1" x14ac:dyDescent="0.15">
      <c r="A182" s="188"/>
      <c r="B182" s="240" t="s">
        <v>210</v>
      </c>
      <c r="C182" s="243"/>
      <c r="D182" s="281" t="s">
        <v>82</v>
      </c>
      <c r="E182" s="277"/>
      <c r="F182" s="240" t="s">
        <v>22</v>
      </c>
      <c r="G182" s="186"/>
      <c r="H182" s="185">
        <f t="shared" si="5"/>
        <v>10</v>
      </c>
      <c r="I182" s="197">
        <v>1</v>
      </c>
      <c r="J182" s="196">
        <v>0</v>
      </c>
      <c r="K182" s="196">
        <v>0</v>
      </c>
      <c r="L182" s="196">
        <v>7</v>
      </c>
      <c r="M182" s="196">
        <v>0</v>
      </c>
      <c r="N182" s="196">
        <v>1</v>
      </c>
      <c r="O182" s="196">
        <v>0</v>
      </c>
      <c r="P182" s="196">
        <v>0</v>
      </c>
      <c r="Q182" s="196">
        <v>1</v>
      </c>
      <c r="R182" s="196">
        <v>0</v>
      </c>
      <c r="S182" s="196">
        <v>0</v>
      </c>
      <c r="T182" s="196">
        <v>0</v>
      </c>
      <c r="U182" s="196">
        <v>0</v>
      </c>
      <c r="V182" s="196">
        <v>0</v>
      </c>
      <c r="W182" s="196">
        <v>0</v>
      </c>
      <c r="X182" s="195">
        <v>0</v>
      </c>
    </row>
    <row r="183" spans="1:24" ht="15" customHeight="1" x14ac:dyDescent="0.15">
      <c r="A183" s="188"/>
      <c r="B183" s="345" t="s">
        <v>224</v>
      </c>
      <c r="C183" s="345"/>
      <c r="D183" s="345"/>
      <c r="E183" s="273"/>
      <c r="F183" s="240" t="s">
        <v>64</v>
      </c>
      <c r="G183" s="186"/>
      <c r="H183" s="185">
        <f t="shared" si="5"/>
        <v>0</v>
      </c>
      <c r="I183" s="184">
        <v>0</v>
      </c>
      <c r="J183" s="183">
        <v>0</v>
      </c>
      <c r="K183" s="183">
        <v>0</v>
      </c>
      <c r="L183" s="183">
        <v>0</v>
      </c>
      <c r="M183" s="183">
        <v>0</v>
      </c>
      <c r="N183" s="183">
        <v>0</v>
      </c>
      <c r="O183" s="183">
        <v>0</v>
      </c>
      <c r="P183" s="183">
        <v>0</v>
      </c>
      <c r="Q183" s="183">
        <v>0</v>
      </c>
      <c r="R183" s="183">
        <v>0</v>
      </c>
      <c r="S183" s="183">
        <v>0</v>
      </c>
      <c r="T183" s="183">
        <v>0</v>
      </c>
      <c r="U183" s="183">
        <v>0</v>
      </c>
      <c r="V183" s="183">
        <v>0</v>
      </c>
      <c r="W183" s="183">
        <v>0</v>
      </c>
      <c r="X183" s="182">
        <v>0</v>
      </c>
    </row>
    <row r="184" spans="1:24" ht="15" customHeight="1" x14ac:dyDescent="0.15">
      <c r="A184" s="188"/>
      <c r="B184" s="240" t="s">
        <v>211</v>
      </c>
      <c r="C184" s="243"/>
      <c r="D184" s="281" t="s">
        <v>143</v>
      </c>
      <c r="E184" s="277"/>
      <c r="F184" s="240" t="s">
        <v>22</v>
      </c>
      <c r="G184" s="186"/>
      <c r="H184" s="185">
        <f t="shared" si="5"/>
        <v>39</v>
      </c>
      <c r="I184" s="197">
        <v>3</v>
      </c>
      <c r="J184" s="196">
        <v>0</v>
      </c>
      <c r="K184" s="196">
        <v>1</v>
      </c>
      <c r="L184" s="196">
        <v>5</v>
      </c>
      <c r="M184" s="196">
        <v>11</v>
      </c>
      <c r="N184" s="196">
        <v>13</v>
      </c>
      <c r="O184" s="196">
        <v>1</v>
      </c>
      <c r="P184" s="196">
        <v>0</v>
      </c>
      <c r="Q184" s="196">
        <v>4</v>
      </c>
      <c r="R184" s="196">
        <v>0</v>
      </c>
      <c r="S184" s="196">
        <v>0</v>
      </c>
      <c r="T184" s="196">
        <v>0</v>
      </c>
      <c r="U184" s="196">
        <v>0</v>
      </c>
      <c r="V184" s="196">
        <v>0</v>
      </c>
      <c r="W184" s="196">
        <v>0</v>
      </c>
      <c r="X184" s="195">
        <v>1</v>
      </c>
    </row>
    <row r="185" spans="1:24" ht="15" customHeight="1" x14ac:dyDescent="0.15">
      <c r="A185" s="188"/>
      <c r="B185" s="345" t="s">
        <v>143</v>
      </c>
      <c r="C185" s="345"/>
      <c r="D185" s="345"/>
      <c r="E185" s="273"/>
      <c r="F185" s="240" t="s">
        <v>64</v>
      </c>
      <c r="G185" s="186"/>
      <c r="H185" s="185">
        <f t="shared" si="5"/>
        <v>0</v>
      </c>
      <c r="I185" s="184">
        <v>0</v>
      </c>
      <c r="J185" s="183">
        <v>0</v>
      </c>
      <c r="K185" s="183">
        <v>0</v>
      </c>
      <c r="L185" s="183">
        <v>0</v>
      </c>
      <c r="M185" s="183">
        <v>0</v>
      </c>
      <c r="N185" s="183">
        <v>0</v>
      </c>
      <c r="O185" s="183">
        <v>0</v>
      </c>
      <c r="P185" s="183">
        <v>0</v>
      </c>
      <c r="Q185" s="183">
        <v>0</v>
      </c>
      <c r="R185" s="183">
        <v>0</v>
      </c>
      <c r="S185" s="183">
        <v>0</v>
      </c>
      <c r="T185" s="183">
        <v>0</v>
      </c>
      <c r="U185" s="183">
        <v>0</v>
      </c>
      <c r="V185" s="183">
        <v>0</v>
      </c>
      <c r="W185" s="183">
        <v>0</v>
      </c>
      <c r="X185" s="182">
        <v>0</v>
      </c>
    </row>
    <row r="186" spans="1:24" ht="15" customHeight="1" x14ac:dyDescent="0.15">
      <c r="A186" s="188"/>
      <c r="B186" s="240" t="s">
        <v>212</v>
      </c>
      <c r="C186" s="286"/>
      <c r="D186" s="281" t="s">
        <v>143</v>
      </c>
      <c r="E186" s="279"/>
      <c r="F186" s="240" t="s">
        <v>22</v>
      </c>
      <c r="G186" s="186"/>
      <c r="H186" s="185">
        <f t="shared" si="5"/>
        <v>383</v>
      </c>
      <c r="I186" s="197">
        <v>0</v>
      </c>
      <c r="J186" s="196">
        <v>0</v>
      </c>
      <c r="K186" s="196">
        <v>2</v>
      </c>
      <c r="L186" s="196">
        <v>20</v>
      </c>
      <c r="M186" s="196">
        <v>285</v>
      </c>
      <c r="N186" s="196">
        <v>17</v>
      </c>
      <c r="O186" s="196">
        <v>6</v>
      </c>
      <c r="P186" s="196">
        <v>2</v>
      </c>
      <c r="Q186" s="196">
        <v>19</v>
      </c>
      <c r="R186" s="196">
        <v>0</v>
      </c>
      <c r="S186" s="196">
        <v>5</v>
      </c>
      <c r="T186" s="196">
        <v>0</v>
      </c>
      <c r="U186" s="196">
        <v>4</v>
      </c>
      <c r="V186" s="196">
        <v>0</v>
      </c>
      <c r="W186" s="196">
        <v>0</v>
      </c>
      <c r="X186" s="195">
        <v>23</v>
      </c>
    </row>
    <row r="187" spans="1:24" ht="15" customHeight="1" x14ac:dyDescent="0.15">
      <c r="A187" s="188"/>
      <c r="B187" s="345" t="s">
        <v>224</v>
      </c>
      <c r="C187" s="345"/>
      <c r="D187" s="345"/>
      <c r="E187" s="279"/>
      <c r="F187" s="240" t="s">
        <v>64</v>
      </c>
      <c r="G187" s="186"/>
      <c r="H187" s="301">
        <f t="shared" si="5"/>
        <v>0</v>
      </c>
      <c r="I187" s="184">
        <v>0</v>
      </c>
      <c r="J187" s="183">
        <v>0</v>
      </c>
      <c r="K187" s="183">
        <v>0</v>
      </c>
      <c r="L187" s="183">
        <v>0</v>
      </c>
      <c r="M187" s="183">
        <v>0</v>
      </c>
      <c r="N187" s="183">
        <v>0</v>
      </c>
      <c r="O187" s="183">
        <v>0</v>
      </c>
      <c r="P187" s="183">
        <v>0</v>
      </c>
      <c r="Q187" s="183">
        <v>0</v>
      </c>
      <c r="R187" s="183">
        <v>0</v>
      </c>
      <c r="S187" s="183">
        <v>0</v>
      </c>
      <c r="T187" s="183">
        <v>0</v>
      </c>
      <c r="U187" s="183">
        <v>0</v>
      </c>
      <c r="V187" s="183">
        <v>0</v>
      </c>
      <c r="W187" s="183">
        <v>0</v>
      </c>
      <c r="X187" s="182">
        <v>0</v>
      </c>
    </row>
    <row r="188" spans="1:24" ht="15" customHeight="1" x14ac:dyDescent="0.15">
      <c r="A188" s="188"/>
      <c r="B188" s="240" t="s">
        <v>213</v>
      </c>
      <c r="C188" s="243"/>
      <c r="D188" s="281" t="s">
        <v>224</v>
      </c>
      <c r="E188" s="274"/>
      <c r="F188" s="240" t="s">
        <v>22</v>
      </c>
      <c r="G188" s="186"/>
      <c r="H188" s="301">
        <f t="shared" si="5"/>
        <v>124</v>
      </c>
      <c r="I188" s="197">
        <v>0</v>
      </c>
      <c r="J188" s="196">
        <v>0</v>
      </c>
      <c r="K188" s="196">
        <v>0</v>
      </c>
      <c r="L188" s="196">
        <v>9</v>
      </c>
      <c r="M188" s="196">
        <v>27</v>
      </c>
      <c r="N188" s="196">
        <v>44</v>
      </c>
      <c r="O188" s="196">
        <v>5</v>
      </c>
      <c r="P188" s="196">
        <v>0</v>
      </c>
      <c r="Q188" s="196">
        <v>29</v>
      </c>
      <c r="R188" s="196">
        <v>0</v>
      </c>
      <c r="S188" s="196">
        <v>4</v>
      </c>
      <c r="T188" s="196">
        <v>0</v>
      </c>
      <c r="U188" s="196">
        <v>0</v>
      </c>
      <c r="V188" s="196">
        <v>0</v>
      </c>
      <c r="W188" s="196">
        <v>0</v>
      </c>
      <c r="X188" s="195">
        <v>6</v>
      </c>
    </row>
    <row r="189" spans="1:24" ht="15" customHeight="1" x14ac:dyDescent="0.15">
      <c r="A189" s="188"/>
      <c r="B189" s="345" t="s">
        <v>82</v>
      </c>
      <c r="C189" s="345"/>
      <c r="D189" s="345"/>
      <c r="E189" s="273"/>
      <c r="F189" s="240" t="s">
        <v>64</v>
      </c>
      <c r="G189" s="186"/>
      <c r="H189" s="301">
        <f t="shared" si="5"/>
        <v>0</v>
      </c>
      <c r="I189" s="184">
        <v>0</v>
      </c>
      <c r="J189" s="183">
        <v>0</v>
      </c>
      <c r="K189" s="183">
        <v>0</v>
      </c>
      <c r="L189" s="183">
        <v>0</v>
      </c>
      <c r="M189" s="183">
        <v>0</v>
      </c>
      <c r="N189" s="183">
        <v>0</v>
      </c>
      <c r="O189" s="183">
        <v>0</v>
      </c>
      <c r="P189" s="183">
        <v>0</v>
      </c>
      <c r="Q189" s="183">
        <v>0</v>
      </c>
      <c r="R189" s="183">
        <v>0</v>
      </c>
      <c r="S189" s="183">
        <v>0</v>
      </c>
      <c r="T189" s="183">
        <v>0</v>
      </c>
      <c r="U189" s="183">
        <v>0</v>
      </c>
      <c r="V189" s="183">
        <v>0</v>
      </c>
      <c r="W189" s="183">
        <v>0</v>
      </c>
      <c r="X189" s="182">
        <v>0</v>
      </c>
    </row>
    <row r="190" spans="1:24" ht="15" customHeight="1" x14ac:dyDescent="0.15">
      <c r="A190" s="188"/>
      <c r="B190" s="240" t="s">
        <v>214</v>
      </c>
      <c r="C190" s="243"/>
      <c r="D190" s="281" t="s">
        <v>174</v>
      </c>
      <c r="E190" s="274"/>
      <c r="F190" s="240" t="s">
        <v>22</v>
      </c>
      <c r="G190" s="186"/>
      <c r="H190" s="301">
        <f t="shared" si="5"/>
        <v>54</v>
      </c>
      <c r="I190" s="197">
        <v>3</v>
      </c>
      <c r="J190" s="196">
        <v>0</v>
      </c>
      <c r="K190" s="196">
        <v>0</v>
      </c>
      <c r="L190" s="196">
        <v>17</v>
      </c>
      <c r="M190" s="196">
        <v>0</v>
      </c>
      <c r="N190" s="196">
        <v>10</v>
      </c>
      <c r="O190" s="196">
        <v>6</v>
      </c>
      <c r="P190" s="196">
        <v>0</v>
      </c>
      <c r="Q190" s="196">
        <v>4</v>
      </c>
      <c r="R190" s="196">
        <v>1</v>
      </c>
      <c r="S190" s="196">
        <v>11</v>
      </c>
      <c r="T190" s="196">
        <v>0</v>
      </c>
      <c r="U190" s="196">
        <v>0</v>
      </c>
      <c r="V190" s="196">
        <v>0</v>
      </c>
      <c r="W190" s="196">
        <v>0</v>
      </c>
      <c r="X190" s="195">
        <v>2</v>
      </c>
    </row>
    <row r="191" spans="1:24" ht="15" customHeight="1" x14ac:dyDescent="0.15">
      <c r="A191" s="188"/>
      <c r="B191" s="345" t="s">
        <v>224</v>
      </c>
      <c r="C191" s="345"/>
      <c r="D191" s="345"/>
      <c r="E191" s="273"/>
      <c r="F191" s="240" t="s">
        <v>64</v>
      </c>
      <c r="G191" s="186"/>
      <c r="H191" s="301">
        <f t="shared" si="5"/>
        <v>41</v>
      </c>
      <c r="I191" s="184">
        <v>0</v>
      </c>
      <c r="J191" s="183">
        <v>0</v>
      </c>
      <c r="K191" s="183">
        <v>0</v>
      </c>
      <c r="L191" s="183">
        <v>0</v>
      </c>
      <c r="M191" s="183">
        <v>0</v>
      </c>
      <c r="N191" s="183">
        <v>41</v>
      </c>
      <c r="O191" s="183">
        <v>0</v>
      </c>
      <c r="P191" s="183">
        <v>0</v>
      </c>
      <c r="Q191" s="183">
        <v>0</v>
      </c>
      <c r="R191" s="183">
        <v>0</v>
      </c>
      <c r="S191" s="183">
        <v>0</v>
      </c>
      <c r="T191" s="183">
        <v>0</v>
      </c>
      <c r="U191" s="183">
        <v>0</v>
      </c>
      <c r="V191" s="183">
        <v>0</v>
      </c>
      <c r="W191" s="183">
        <v>0</v>
      </c>
      <c r="X191" s="182">
        <v>0</v>
      </c>
    </row>
    <row r="192" spans="1:24" ht="15" customHeight="1" x14ac:dyDescent="0.15">
      <c r="A192" s="188"/>
      <c r="B192" s="240" t="s">
        <v>215</v>
      </c>
      <c r="C192" s="287"/>
      <c r="D192" s="281" t="s">
        <v>143</v>
      </c>
      <c r="E192" s="273"/>
      <c r="F192" s="240" t="s">
        <v>22</v>
      </c>
      <c r="G192" s="186"/>
      <c r="H192" s="185">
        <f t="shared" si="5"/>
        <v>21</v>
      </c>
      <c r="I192" s="197">
        <v>1</v>
      </c>
      <c r="J192" s="196">
        <v>0</v>
      </c>
      <c r="K192" s="196">
        <v>0</v>
      </c>
      <c r="L192" s="196">
        <v>5</v>
      </c>
      <c r="M192" s="196">
        <v>0</v>
      </c>
      <c r="N192" s="196">
        <v>4</v>
      </c>
      <c r="O192" s="196">
        <v>0</v>
      </c>
      <c r="P192" s="196">
        <v>0</v>
      </c>
      <c r="Q192" s="196">
        <v>0</v>
      </c>
      <c r="R192" s="196">
        <v>0</v>
      </c>
      <c r="S192" s="196">
        <v>11</v>
      </c>
      <c r="T192" s="196">
        <v>0</v>
      </c>
      <c r="U192" s="196">
        <v>0</v>
      </c>
      <c r="V192" s="196">
        <v>0</v>
      </c>
      <c r="W192" s="196">
        <v>0</v>
      </c>
      <c r="X192" s="195">
        <v>0</v>
      </c>
    </row>
    <row r="193" spans="1:25" ht="15" customHeight="1" x14ac:dyDescent="0.15">
      <c r="A193" s="188"/>
      <c r="B193" s="345" t="s">
        <v>174</v>
      </c>
      <c r="C193" s="345"/>
      <c r="D193" s="345"/>
      <c r="E193" s="273"/>
      <c r="F193" s="240" t="s">
        <v>64</v>
      </c>
      <c r="G193" s="186"/>
      <c r="H193" s="185">
        <f t="shared" si="5"/>
        <v>0</v>
      </c>
      <c r="I193" s="184">
        <v>0</v>
      </c>
      <c r="J193" s="183">
        <v>0</v>
      </c>
      <c r="K193" s="183">
        <v>0</v>
      </c>
      <c r="L193" s="183">
        <v>0</v>
      </c>
      <c r="M193" s="183">
        <v>0</v>
      </c>
      <c r="N193" s="183">
        <v>0</v>
      </c>
      <c r="O193" s="183">
        <v>0</v>
      </c>
      <c r="P193" s="183">
        <v>0</v>
      </c>
      <c r="Q193" s="183">
        <v>0</v>
      </c>
      <c r="R193" s="183">
        <v>0</v>
      </c>
      <c r="S193" s="183">
        <v>0</v>
      </c>
      <c r="T193" s="183">
        <v>0</v>
      </c>
      <c r="U193" s="183">
        <v>0</v>
      </c>
      <c r="V193" s="183">
        <v>0</v>
      </c>
      <c r="W193" s="183">
        <v>0</v>
      </c>
      <c r="X193" s="182">
        <v>0</v>
      </c>
    </row>
    <row r="194" spans="1:25" ht="15" customHeight="1" x14ac:dyDescent="0.15">
      <c r="A194" s="188"/>
      <c r="B194" s="240" t="s">
        <v>216</v>
      </c>
      <c r="C194" s="351" t="s">
        <v>217</v>
      </c>
      <c r="D194" s="351"/>
      <c r="E194" s="351"/>
      <c r="F194" s="240" t="s">
        <v>22</v>
      </c>
      <c r="G194" s="186"/>
      <c r="H194" s="185">
        <f t="shared" si="5"/>
        <v>201921</v>
      </c>
      <c r="I194" s="184">
        <v>0</v>
      </c>
      <c r="J194" s="183">
        <v>0</v>
      </c>
      <c r="K194" s="183">
        <v>0</v>
      </c>
      <c r="L194" s="183">
        <v>0</v>
      </c>
      <c r="M194" s="183">
        <v>0</v>
      </c>
      <c r="N194" s="183">
        <v>0</v>
      </c>
      <c r="O194" s="183">
        <v>0</v>
      </c>
      <c r="P194" s="183">
        <v>0</v>
      </c>
      <c r="Q194" s="183">
        <v>0</v>
      </c>
      <c r="R194" s="183">
        <v>0</v>
      </c>
      <c r="S194" s="183">
        <v>0</v>
      </c>
      <c r="T194" s="183">
        <v>0</v>
      </c>
      <c r="U194" s="183">
        <v>0</v>
      </c>
      <c r="V194" s="183">
        <v>0</v>
      </c>
      <c r="W194" s="183">
        <v>0</v>
      </c>
      <c r="X194" s="182">
        <v>201921</v>
      </c>
    </row>
    <row r="195" spans="1:25" ht="15" customHeight="1" x14ac:dyDescent="0.15">
      <c r="A195" s="188"/>
      <c r="B195" s="345" t="s">
        <v>174</v>
      </c>
      <c r="C195" s="345"/>
      <c r="D195" s="345"/>
      <c r="E195" s="273"/>
      <c r="F195" s="240" t="s">
        <v>64</v>
      </c>
      <c r="G195" s="186"/>
      <c r="H195" s="185">
        <f t="shared" si="5"/>
        <v>202587</v>
      </c>
      <c r="I195" s="194">
        <v>98207</v>
      </c>
      <c r="J195" s="183">
        <v>0</v>
      </c>
      <c r="K195" s="183">
        <v>10</v>
      </c>
      <c r="L195" s="183">
        <v>34</v>
      </c>
      <c r="M195" s="183">
        <v>133</v>
      </c>
      <c r="N195" s="183">
        <v>1</v>
      </c>
      <c r="O195" s="183">
        <v>0</v>
      </c>
      <c r="P195" s="183">
        <v>0</v>
      </c>
      <c r="Q195" s="183">
        <v>2</v>
      </c>
      <c r="R195" s="183">
        <v>0</v>
      </c>
      <c r="S195" s="183">
        <v>12</v>
      </c>
      <c r="T195" s="183">
        <v>0</v>
      </c>
      <c r="U195" s="183">
        <v>259</v>
      </c>
      <c r="V195" s="183">
        <v>0</v>
      </c>
      <c r="W195" s="183">
        <v>0</v>
      </c>
      <c r="X195" s="182">
        <v>103929</v>
      </c>
    </row>
    <row r="196" spans="1:25" ht="15" customHeight="1" x14ac:dyDescent="0.15">
      <c r="A196" s="188"/>
      <c r="B196" s="240" t="s">
        <v>218</v>
      </c>
      <c r="C196" s="187"/>
      <c r="D196" s="288" t="s">
        <v>174</v>
      </c>
      <c r="E196" s="280"/>
      <c r="F196" s="240" t="s">
        <v>22</v>
      </c>
      <c r="G196" s="186"/>
      <c r="H196" s="185">
        <f t="shared" si="5"/>
        <v>56545</v>
      </c>
      <c r="I196" s="184">
        <v>0</v>
      </c>
      <c r="J196" s="183">
        <v>23</v>
      </c>
      <c r="K196" s="183">
        <v>2</v>
      </c>
      <c r="L196" s="183">
        <v>29</v>
      </c>
      <c r="M196" s="183">
        <v>4</v>
      </c>
      <c r="N196" s="183">
        <v>103</v>
      </c>
      <c r="O196" s="183">
        <v>0</v>
      </c>
      <c r="P196" s="183">
        <v>0</v>
      </c>
      <c r="Q196" s="183">
        <v>0</v>
      </c>
      <c r="R196" s="183">
        <v>17</v>
      </c>
      <c r="S196" s="183">
        <v>40082</v>
      </c>
      <c r="T196" s="183">
        <v>0</v>
      </c>
      <c r="U196" s="183">
        <v>41</v>
      </c>
      <c r="V196" s="183">
        <v>0</v>
      </c>
      <c r="W196" s="183">
        <v>0</v>
      </c>
      <c r="X196" s="182">
        <v>16244</v>
      </c>
    </row>
    <row r="197" spans="1:25" ht="15" customHeight="1" x14ac:dyDescent="0.15">
      <c r="A197" s="188"/>
      <c r="B197" s="345" t="s">
        <v>174</v>
      </c>
      <c r="C197" s="345"/>
      <c r="D197" s="345"/>
      <c r="E197" s="273"/>
      <c r="F197" s="240" t="s">
        <v>64</v>
      </c>
      <c r="G197" s="186"/>
      <c r="H197" s="185">
        <f t="shared" si="5"/>
        <v>23936</v>
      </c>
      <c r="I197" s="184">
        <v>0</v>
      </c>
      <c r="J197" s="183">
        <v>0</v>
      </c>
      <c r="K197" s="183">
        <v>1</v>
      </c>
      <c r="L197" s="183">
        <v>13</v>
      </c>
      <c r="M197" s="183">
        <v>1</v>
      </c>
      <c r="N197" s="183">
        <v>19</v>
      </c>
      <c r="O197" s="183">
        <v>0</v>
      </c>
      <c r="P197" s="183">
        <v>0</v>
      </c>
      <c r="Q197" s="183">
        <v>0</v>
      </c>
      <c r="R197" s="183">
        <v>2</v>
      </c>
      <c r="S197" s="183">
        <v>17178</v>
      </c>
      <c r="T197" s="183">
        <v>0</v>
      </c>
      <c r="U197" s="183">
        <v>15</v>
      </c>
      <c r="V197" s="183">
        <v>0</v>
      </c>
      <c r="W197" s="183">
        <v>0</v>
      </c>
      <c r="X197" s="182">
        <v>6707</v>
      </c>
    </row>
    <row r="198" spans="1:25" ht="15" customHeight="1" x14ac:dyDescent="0.15">
      <c r="A198" s="188"/>
      <c r="B198" s="240" t="s">
        <v>219</v>
      </c>
      <c r="C198" s="187"/>
      <c r="D198" s="288" t="s">
        <v>143</v>
      </c>
      <c r="E198" s="280"/>
      <c r="F198" s="240" t="s">
        <v>22</v>
      </c>
      <c r="G198" s="186"/>
      <c r="H198" s="185">
        <f t="shared" si="5"/>
        <v>32276</v>
      </c>
      <c r="I198" s="184">
        <v>0</v>
      </c>
      <c r="J198" s="183">
        <v>53</v>
      </c>
      <c r="K198" s="183">
        <v>14</v>
      </c>
      <c r="L198" s="183">
        <v>393</v>
      </c>
      <c r="M198" s="183">
        <v>0</v>
      </c>
      <c r="N198" s="183">
        <v>3</v>
      </c>
      <c r="O198" s="183">
        <v>0</v>
      </c>
      <c r="P198" s="183">
        <v>0</v>
      </c>
      <c r="Q198" s="183">
        <v>11</v>
      </c>
      <c r="R198" s="183">
        <v>618</v>
      </c>
      <c r="S198" s="183">
        <v>1263</v>
      </c>
      <c r="T198" s="183">
        <v>0</v>
      </c>
      <c r="U198" s="183">
        <v>7851</v>
      </c>
      <c r="V198" s="183">
        <v>0</v>
      </c>
      <c r="W198" s="183">
        <v>0</v>
      </c>
      <c r="X198" s="182">
        <v>22070</v>
      </c>
    </row>
    <row r="199" spans="1:25" ht="15" customHeight="1" x14ac:dyDescent="0.15">
      <c r="A199" s="188"/>
      <c r="B199" s="345" t="s">
        <v>143</v>
      </c>
      <c r="C199" s="345"/>
      <c r="D199" s="345"/>
      <c r="E199" s="273"/>
      <c r="F199" s="240" t="s">
        <v>65</v>
      </c>
      <c r="G199" s="186"/>
      <c r="H199" s="185">
        <f t="shared" si="5"/>
        <v>20872</v>
      </c>
      <c r="I199" s="184">
        <v>0</v>
      </c>
      <c r="J199" s="183">
        <v>24</v>
      </c>
      <c r="K199" s="183">
        <v>0</v>
      </c>
      <c r="L199" s="183">
        <v>255</v>
      </c>
      <c r="M199" s="183">
        <v>0</v>
      </c>
      <c r="N199" s="183">
        <v>0</v>
      </c>
      <c r="O199" s="183">
        <v>0</v>
      </c>
      <c r="P199" s="183">
        <v>0</v>
      </c>
      <c r="Q199" s="183">
        <v>7</v>
      </c>
      <c r="R199" s="183">
        <v>107</v>
      </c>
      <c r="S199" s="183">
        <v>139</v>
      </c>
      <c r="T199" s="183">
        <v>0</v>
      </c>
      <c r="U199" s="183">
        <v>5010</v>
      </c>
      <c r="V199" s="183">
        <v>0</v>
      </c>
      <c r="W199" s="183">
        <v>0</v>
      </c>
      <c r="X199" s="182">
        <v>15330</v>
      </c>
    </row>
    <row r="200" spans="1:25" ht="15" customHeight="1" x14ac:dyDescent="0.15">
      <c r="A200" s="188"/>
      <c r="B200" s="240" t="s">
        <v>220</v>
      </c>
      <c r="C200" s="187"/>
      <c r="D200" s="288" t="s">
        <v>224</v>
      </c>
      <c r="E200" s="280"/>
      <c r="F200" s="240" t="s">
        <v>22</v>
      </c>
      <c r="G200" s="186"/>
      <c r="H200" s="185">
        <f t="shared" si="5"/>
        <v>68126</v>
      </c>
      <c r="I200" s="184">
        <v>0</v>
      </c>
      <c r="J200" s="183">
        <v>34</v>
      </c>
      <c r="K200" s="183">
        <v>7</v>
      </c>
      <c r="L200" s="183">
        <v>187</v>
      </c>
      <c r="M200" s="183">
        <v>52</v>
      </c>
      <c r="N200" s="183">
        <v>0</v>
      </c>
      <c r="O200" s="183">
        <v>0</v>
      </c>
      <c r="P200" s="183">
        <v>46</v>
      </c>
      <c r="Q200" s="183">
        <v>56</v>
      </c>
      <c r="R200" s="183">
        <v>13</v>
      </c>
      <c r="S200" s="183">
        <v>10</v>
      </c>
      <c r="T200" s="183">
        <v>14</v>
      </c>
      <c r="U200" s="183">
        <v>27966</v>
      </c>
      <c r="V200" s="183">
        <v>0</v>
      </c>
      <c r="W200" s="183">
        <v>0</v>
      </c>
      <c r="X200" s="182">
        <v>39741</v>
      </c>
    </row>
    <row r="201" spans="1:25" ht="15" customHeight="1" x14ac:dyDescent="0.15">
      <c r="A201" s="188"/>
      <c r="B201" s="345" t="s">
        <v>174</v>
      </c>
      <c r="C201" s="345"/>
      <c r="D201" s="345"/>
      <c r="E201" s="273"/>
      <c r="F201" s="240" t="s">
        <v>64</v>
      </c>
      <c r="G201" s="186"/>
      <c r="H201" s="185">
        <f t="shared" si="5"/>
        <v>8858</v>
      </c>
      <c r="I201" s="184">
        <v>0</v>
      </c>
      <c r="J201" s="183">
        <v>23</v>
      </c>
      <c r="K201" s="183">
        <v>1</v>
      </c>
      <c r="L201" s="183">
        <v>20</v>
      </c>
      <c r="M201" s="183">
        <v>6</v>
      </c>
      <c r="N201" s="183">
        <v>0</v>
      </c>
      <c r="O201" s="183">
        <v>0</v>
      </c>
      <c r="P201" s="183">
        <v>17</v>
      </c>
      <c r="Q201" s="183">
        <v>1</v>
      </c>
      <c r="R201" s="183">
        <v>0</v>
      </c>
      <c r="S201" s="183">
        <v>2</v>
      </c>
      <c r="T201" s="183">
        <v>3</v>
      </c>
      <c r="U201" s="183">
        <v>8785</v>
      </c>
      <c r="V201" s="183">
        <v>0</v>
      </c>
      <c r="W201" s="183">
        <v>0</v>
      </c>
      <c r="X201" s="182">
        <v>0</v>
      </c>
    </row>
    <row r="202" spans="1:25" ht="15" customHeight="1" x14ac:dyDescent="0.15">
      <c r="A202" s="188"/>
      <c r="B202" s="240" t="s">
        <v>221</v>
      </c>
      <c r="C202" s="187"/>
      <c r="D202" s="288" t="s">
        <v>174</v>
      </c>
      <c r="E202" s="280"/>
      <c r="F202" s="240" t="s">
        <v>22</v>
      </c>
      <c r="G202" s="186"/>
      <c r="H202" s="185">
        <f t="shared" si="5"/>
        <v>28586</v>
      </c>
      <c r="I202" s="184">
        <v>0</v>
      </c>
      <c r="J202" s="183">
        <v>22</v>
      </c>
      <c r="K202" s="183">
        <v>1</v>
      </c>
      <c r="L202" s="183">
        <v>63</v>
      </c>
      <c r="M202" s="183">
        <v>0</v>
      </c>
      <c r="N202" s="183">
        <v>2</v>
      </c>
      <c r="O202" s="183">
        <v>5</v>
      </c>
      <c r="P202" s="183">
        <v>5</v>
      </c>
      <c r="Q202" s="183">
        <v>82</v>
      </c>
      <c r="R202" s="183">
        <v>0</v>
      </c>
      <c r="S202" s="183">
        <v>93</v>
      </c>
      <c r="T202" s="183">
        <v>0</v>
      </c>
      <c r="U202" s="183">
        <v>8576</v>
      </c>
      <c r="V202" s="183">
        <v>0</v>
      </c>
      <c r="W202" s="183">
        <v>0</v>
      </c>
      <c r="X202" s="182">
        <v>19737</v>
      </c>
    </row>
    <row r="203" spans="1:25" s="162" customFormat="1" ht="15" customHeight="1" thickBot="1" x14ac:dyDescent="0.2">
      <c r="A203" s="181"/>
      <c r="B203" s="346" t="s">
        <v>224</v>
      </c>
      <c r="C203" s="346"/>
      <c r="D203" s="346"/>
      <c r="E203" s="275"/>
      <c r="F203" s="242" t="s">
        <v>64</v>
      </c>
      <c r="G203" s="180"/>
      <c r="H203" s="179">
        <f t="shared" si="5"/>
        <v>50609</v>
      </c>
      <c r="I203" s="178">
        <v>11</v>
      </c>
      <c r="J203" s="177">
        <v>6</v>
      </c>
      <c r="K203" s="177">
        <v>0</v>
      </c>
      <c r="L203" s="177">
        <v>63</v>
      </c>
      <c r="M203" s="177">
        <v>0</v>
      </c>
      <c r="N203" s="177">
        <v>0</v>
      </c>
      <c r="O203" s="177">
        <v>4</v>
      </c>
      <c r="P203" s="177">
        <v>3</v>
      </c>
      <c r="Q203" s="177">
        <v>41</v>
      </c>
      <c r="R203" s="177">
        <v>0</v>
      </c>
      <c r="S203" s="177">
        <v>97</v>
      </c>
      <c r="T203" s="177">
        <v>0</v>
      </c>
      <c r="U203" s="177">
        <v>2760</v>
      </c>
      <c r="V203" s="177">
        <v>0</v>
      </c>
      <c r="W203" s="177">
        <v>0</v>
      </c>
      <c r="X203" s="176">
        <v>47624</v>
      </c>
      <c r="Y203" s="163"/>
    </row>
    <row r="204" spans="1:25" s="160" customFormat="1" ht="9.1999999999999993" customHeight="1" thickBot="1" x14ac:dyDescent="0.2">
      <c r="A204" s="284"/>
      <c r="B204" s="271"/>
      <c r="C204" s="271"/>
      <c r="D204" s="271"/>
      <c r="E204" s="271"/>
      <c r="F204" s="271"/>
      <c r="G204" s="271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</row>
    <row r="205" spans="1:25" s="160" customFormat="1" ht="54" customHeight="1" x14ac:dyDescent="0.15">
      <c r="A205" s="440" t="s">
        <v>268</v>
      </c>
      <c r="B205" s="441"/>
      <c r="C205" s="441"/>
      <c r="D205" s="441"/>
      <c r="E205" s="441"/>
      <c r="F205" s="441"/>
      <c r="G205" s="442"/>
      <c r="H205" s="291" t="s">
        <v>16</v>
      </c>
      <c r="I205" s="292" t="s">
        <v>15</v>
      </c>
      <c r="J205" s="293" t="s">
        <v>14</v>
      </c>
      <c r="K205" s="293" t="s">
        <v>13</v>
      </c>
      <c r="L205" s="293" t="s">
        <v>12</v>
      </c>
      <c r="M205" s="293" t="s">
        <v>11</v>
      </c>
      <c r="N205" s="293" t="s">
        <v>10</v>
      </c>
      <c r="O205" s="293" t="s">
        <v>9</v>
      </c>
      <c r="P205" s="293" t="s">
        <v>8</v>
      </c>
      <c r="Q205" s="293" t="s">
        <v>7</v>
      </c>
      <c r="R205" s="293" t="s">
        <v>6</v>
      </c>
      <c r="S205" s="294" t="s">
        <v>5</v>
      </c>
      <c r="T205" s="293" t="s">
        <v>4</v>
      </c>
      <c r="U205" s="293" t="s">
        <v>3</v>
      </c>
      <c r="V205" s="293" t="s">
        <v>2</v>
      </c>
      <c r="W205" s="293" t="s">
        <v>1</v>
      </c>
      <c r="X205" s="439" t="s">
        <v>0</v>
      </c>
    </row>
    <row r="206" spans="1:25" s="160" customFormat="1" ht="9.1999999999999993" customHeight="1" thickBot="1" x14ac:dyDescent="0.2">
      <c r="A206" s="443"/>
      <c r="B206" s="444"/>
      <c r="C206" s="444"/>
      <c r="D206" s="444"/>
      <c r="E206" s="444"/>
      <c r="F206" s="444"/>
      <c r="G206" s="445"/>
      <c r="H206" s="296"/>
      <c r="I206" s="297"/>
      <c r="J206" s="298"/>
      <c r="K206" s="298"/>
      <c r="L206" s="298"/>
      <c r="M206" s="298"/>
      <c r="N206" s="298"/>
      <c r="O206" s="298"/>
      <c r="P206" s="298"/>
      <c r="Q206" s="298"/>
      <c r="R206" s="298"/>
      <c r="S206" s="299"/>
      <c r="T206" s="298"/>
      <c r="U206" s="298"/>
      <c r="V206" s="298"/>
      <c r="W206" s="298"/>
      <c r="X206" s="300"/>
    </row>
    <row r="207" spans="1:25" s="160" customFormat="1" ht="9.1999999999999993" customHeight="1" x14ac:dyDescent="0.15">
      <c r="A207" s="193"/>
      <c r="B207" s="347"/>
      <c r="C207" s="347"/>
      <c r="D207" s="347"/>
      <c r="E207" s="347"/>
      <c r="F207" s="347"/>
      <c r="G207" s="192"/>
      <c r="H207" s="191" t="s">
        <v>19</v>
      </c>
      <c r="I207" s="203" t="s">
        <v>19</v>
      </c>
      <c r="J207" s="190" t="s">
        <v>19</v>
      </c>
      <c r="K207" s="190" t="s">
        <v>19</v>
      </c>
      <c r="L207" s="190" t="s">
        <v>19</v>
      </c>
      <c r="M207" s="190" t="s">
        <v>19</v>
      </c>
      <c r="N207" s="190" t="s">
        <v>19</v>
      </c>
      <c r="O207" s="190" t="s">
        <v>19</v>
      </c>
      <c r="P207" s="190" t="s">
        <v>19</v>
      </c>
      <c r="Q207" s="190" t="s">
        <v>19</v>
      </c>
      <c r="R207" s="190" t="s">
        <v>19</v>
      </c>
      <c r="S207" s="190" t="s">
        <v>19</v>
      </c>
      <c r="T207" s="190" t="s">
        <v>19</v>
      </c>
      <c r="U207" s="190" t="s">
        <v>19</v>
      </c>
      <c r="V207" s="190" t="s">
        <v>19</v>
      </c>
      <c r="W207" s="190" t="s">
        <v>19</v>
      </c>
      <c r="X207" s="189" t="s">
        <v>19</v>
      </c>
      <c r="Y207" s="161"/>
    </row>
    <row r="208" spans="1:25" ht="15" customHeight="1" x14ac:dyDescent="0.15">
      <c r="A208" s="188"/>
      <c r="B208" s="240" t="s">
        <v>222</v>
      </c>
      <c r="C208" s="351" t="s">
        <v>217</v>
      </c>
      <c r="D208" s="351"/>
      <c r="E208" s="351"/>
      <c r="F208" s="240" t="s">
        <v>22</v>
      </c>
      <c r="G208" s="186"/>
      <c r="H208" s="185">
        <f>SUM(I208:X208)</f>
        <v>100461</v>
      </c>
      <c r="I208" s="184">
        <v>31</v>
      </c>
      <c r="J208" s="183">
        <v>0</v>
      </c>
      <c r="K208" s="183">
        <v>0</v>
      </c>
      <c r="L208" s="183">
        <v>587</v>
      </c>
      <c r="M208" s="183">
        <v>0</v>
      </c>
      <c r="N208" s="183">
        <v>0</v>
      </c>
      <c r="O208" s="183">
        <v>0</v>
      </c>
      <c r="P208" s="183">
        <v>0</v>
      </c>
      <c r="Q208" s="183">
        <v>22</v>
      </c>
      <c r="R208" s="183">
        <v>641</v>
      </c>
      <c r="S208" s="183">
        <v>261</v>
      </c>
      <c r="T208" s="183">
        <v>26</v>
      </c>
      <c r="U208" s="183">
        <v>4499</v>
      </c>
      <c r="V208" s="183">
        <v>0</v>
      </c>
      <c r="W208" s="183">
        <v>0</v>
      </c>
      <c r="X208" s="182">
        <v>94394</v>
      </c>
    </row>
    <row r="209" spans="1:24" ht="15" customHeight="1" x14ac:dyDescent="0.15">
      <c r="A209" s="188"/>
      <c r="B209" s="345" t="s">
        <v>224</v>
      </c>
      <c r="C209" s="345"/>
      <c r="D209" s="345"/>
      <c r="E209" s="273"/>
      <c r="F209" s="240" t="s">
        <v>64</v>
      </c>
      <c r="G209" s="186"/>
      <c r="H209" s="185">
        <f>SUM(I209:X209)</f>
        <v>45634</v>
      </c>
      <c r="I209" s="184">
        <v>0</v>
      </c>
      <c r="J209" s="183">
        <v>9</v>
      </c>
      <c r="K209" s="183">
        <v>0</v>
      </c>
      <c r="L209" s="183">
        <v>325</v>
      </c>
      <c r="M209" s="183">
        <v>0</v>
      </c>
      <c r="N209" s="183">
        <v>0</v>
      </c>
      <c r="O209" s="183">
        <v>0</v>
      </c>
      <c r="P209" s="183">
        <v>0</v>
      </c>
      <c r="Q209" s="183">
        <v>2</v>
      </c>
      <c r="R209" s="183">
        <v>259</v>
      </c>
      <c r="S209" s="183">
        <v>130</v>
      </c>
      <c r="T209" s="183">
        <v>10</v>
      </c>
      <c r="U209" s="183">
        <v>1981</v>
      </c>
      <c r="V209" s="183">
        <v>0</v>
      </c>
      <c r="W209" s="183">
        <v>0</v>
      </c>
      <c r="X209" s="182">
        <v>42918</v>
      </c>
    </row>
    <row r="210" spans="1:24" ht="15" customHeight="1" x14ac:dyDescent="0.15">
      <c r="A210" s="188"/>
      <c r="B210" s="240" t="s">
        <v>223</v>
      </c>
      <c r="C210" s="187"/>
      <c r="D210" s="288" t="s">
        <v>224</v>
      </c>
      <c r="E210" s="280"/>
      <c r="F210" s="240" t="s">
        <v>22</v>
      </c>
      <c r="G210" s="186"/>
      <c r="H210" s="185">
        <f>SUM(I210:X210)</f>
        <v>107766</v>
      </c>
      <c r="I210" s="184">
        <v>3</v>
      </c>
      <c r="J210" s="183">
        <v>0</v>
      </c>
      <c r="K210" s="183">
        <v>10</v>
      </c>
      <c r="L210" s="183">
        <v>611</v>
      </c>
      <c r="M210" s="183">
        <v>1</v>
      </c>
      <c r="N210" s="183">
        <v>834</v>
      </c>
      <c r="O210" s="183">
        <v>21</v>
      </c>
      <c r="P210" s="183">
        <v>1</v>
      </c>
      <c r="Q210" s="183">
        <v>53</v>
      </c>
      <c r="R210" s="183">
        <v>6</v>
      </c>
      <c r="S210" s="183">
        <v>12730</v>
      </c>
      <c r="T210" s="183">
        <v>0</v>
      </c>
      <c r="U210" s="183">
        <v>1053</v>
      </c>
      <c r="V210" s="183">
        <v>0</v>
      </c>
      <c r="W210" s="183">
        <v>0</v>
      </c>
      <c r="X210" s="182">
        <v>92443</v>
      </c>
    </row>
    <row r="211" spans="1:24" ht="15" customHeight="1" thickBot="1" x14ac:dyDescent="0.2">
      <c r="A211" s="181"/>
      <c r="B211" s="346" t="s">
        <v>82</v>
      </c>
      <c r="C211" s="346"/>
      <c r="D211" s="346"/>
      <c r="E211" s="275"/>
      <c r="F211" s="242" t="s">
        <v>64</v>
      </c>
      <c r="G211" s="180"/>
      <c r="H211" s="179">
        <f>SUM(I211:X211)</f>
        <v>426129</v>
      </c>
      <c r="I211" s="178">
        <v>0</v>
      </c>
      <c r="J211" s="177">
        <v>0</v>
      </c>
      <c r="K211" s="177">
        <v>33</v>
      </c>
      <c r="L211" s="177">
        <v>364</v>
      </c>
      <c r="M211" s="177">
        <v>0</v>
      </c>
      <c r="N211" s="177">
        <v>1208</v>
      </c>
      <c r="O211" s="177">
        <v>10</v>
      </c>
      <c r="P211" s="177">
        <v>0</v>
      </c>
      <c r="Q211" s="177">
        <v>15</v>
      </c>
      <c r="R211" s="177">
        <v>0</v>
      </c>
      <c r="S211" s="177">
        <v>6369</v>
      </c>
      <c r="T211" s="177">
        <v>0</v>
      </c>
      <c r="U211" s="177">
        <v>1300</v>
      </c>
      <c r="V211" s="177">
        <v>0</v>
      </c>
      <c r="W211" s="177">
        <v>0</v>
      </c>
      <c r="X211" s="176">
        <v>416830</v>
      </c>
    </row>
    <row r="212" spans="1:24" ht="11.25" customHeight="1" x14ac:dyDescent="0.15">
      <c r="A212" s="163"/>
      <c r="B212" s="172"/>
      <c r="C212" s="172"/>
      <c r="D212" s="172"/>
      <c r="E212" s="274"/>
      <c r="F212" s="173"/>
      <c r="G212" s="186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</row>
    <row r="213" spans="1:24" ht="12.75" x14ac:dyDescent="0.15">
      <c r="E213" s="273"/>
      <c r="G213" s="186"/>
    </row>
    <row r="214" spans="1:24" x14ac:dyDescent="0.15">
      <c r="E214" s="274"/>
      <c r="F214" s="165"/>
      <c r="G214" s="165"/>
      <c r="H214" s="165"/>
      <c r="V214" s="161"/>
      <c r="W214" s="161"/>
      <c r="X214" s="161"/>
    </row>
    <row r="215" spans="1:24" ht="12.75" x14ac:dyDescent="0.15">
      <c r="E215" s="273"/>
      <c r="F215" s="165"/>
      <c r="G215" s="165"/>
      <c r="H215" s="165"/>
      <c r="V215" s="161"/>
      <c r="W215" s="161"/>
      <c r="X215" s="161"/>
    </row>
    <row r="216" spans="1:24" ht="12.75" x14ac:dyDescent="0.15">
      <c r="E216" s="273"/>
      <c r="F216" s="165"/>
      <c r="G216" s="165"/>
      <c r="H216" s="165"/>
      <c r="V216" s="161"/>
      <c r="W216" s="161"/>
      <c r="X216" s="161"/>
    </row>
    <row r="229" ht="10.5" customHeight="1" x14ac:dyDescent="0.15"/>
    <row r="230" ht="11.25" customHeight="1" x14ac:dyDescent="0.15"/>
  </sheetData>
  <mergeCells count="109">
    <mergeCell ref="A101:G102"/>
    <mergeCell ref="A135:G136"/>
    <mergeCell ref="A169:G170"/>
    <mergeCell ref="A205:G206"/>
    <mergeCell ref="C208:E208"/>
    <mergeCell ref="B131:D131"/>
    <mergeCell ref="B69:F69"/>
    <mergeCell ref="B133:D133"/>
    <mergeCell ref="B167:D167"/>
    <mergeCell ref="B199:D199"/>
    <mergeCell ref="B137:F137"/>
    <mergeCell ref="B197:D197"/>
    <mergeCell ref="B201:D201"/>
    <mergeCell ref="B107:D107"/>
    <mergeCell ref="B109:D109"/>
    <mergeCell ref="B111:D111"/>
    <mergeCell ref="B89:D89"/>
    <mergeCell ref="B91:D91"/>
    <mergeCell ref="B93:D93"/>
    <mergeCell ref="B95:D95"/>
    <mergeCell ref="B97:D97"/>
    <mergeCell ref="B99:D99"/>
    <mergeCell ref="A33:G34"/>
    <mergeCell ref="A67:G68"/>
    <mergeCell ref="B2:F2"/>
    <mergeCell ref="B6:F6"/>
    <mergeCell ref="B9:D9"/>
    <mergeCell ref="B10:D10"/>
    <mergeCell ref="B12:D12"/>
    <mergeCell ref="B14:D14"/>
    <mergeCell ref="B16:D16"/>
    <mergeCell ref="B18:D18"/>
    <mergeCell ref="B7:E7"/>
    <mergeCell ref="B8:E8"/>
    <mergeCell ref="A3:G5"/>
    <mergeCell ref="B29:D29"/>
    <mergeCell ref="B31:D31"/>
    <mergeCell ref="B37:D37"/>
    <mergeCell ref="B87:D87"/>
    <mergeCell ref="B77:D77"/>
    <mergeCell ref="B79:D79"/>
    <mergeCell ref="B81:D81"/>
    <mergeCell ref="B83:D83"/>
    <mergeCell ref="B85:D85"/>
    <mergeCell ref="B39:D39"/>
    <mergeCell ref="B41:D41"/>
    <mergeCell ref="B43:D43"/>
    <mergeCell ref="B45:D45"/>
    <mergeCell ref="B35:F35"/>
    <mergeCell ref="B65:D65"/>
    <mergeCell ref="B71:D71"/>
    <mergeCell ref="B73:D73"/>
    <mergeCell ref="B75:D75"/>
    <mergeCell ref="B105:D105"/>
    <mergeCell ref="B113:D113"/>
    <mergeCell ref="B103:F103"/>
    <mergeCell ref="B173:D173"/>
    <mergeCell ref="B175:D175"/>
    <mergeCell ref="B177:D177"/>
    <mergeCell ref="B179:D179"/>
    <mergeCell ref="B181:D181"/>
    <mergeCell ref="B139:D139"/>
    <mergeCell ref="B171:F171"/>
    <mergeCell ref="B123:D123"/>
    <mergeCell ref="B125:D125"/>
    <mergeCell ref="B193:D193"/>
    <mergeCell ref="B195:D195"/>
    <mergeCell ref="B191:D191"/>
    <mergeCell ref="B185:D185"/>
    <mergeCell ref="B187:D187"/>
    <mergeCell ref="B141:D141"/>
    <mergeCell ref="B143:D143"/>
    <mergeCell ref="B145:D145"/>
    <mergeCell ref="B147:D147"/>
    <mergeCell ref="B149:D149"/>
    <mergeCell ref="B151:D151"/>
    <mergeCell ref="B153:D153"/>
    <mergeCell ref="B155:D155"/>
    <mergeCell ref="B157:D157"/>
    <mergeCell ref="B159:D159"/>
    <mergeCell ref="B161:D161"/>
    <mergeCell ref="B163:D163"/>
    <mergeCell ref="B165:D165"/>
    <mergeCell ref="B189:D189"/>
    <mergeCell ref="B183:D183"/>
    <mergeCell ref="C194:E194"/>
    <mergeCell ref="B209:D209"/>
    <mergeCell ref="B211:D211"/>
    <mergeCell ref="B203:D203"/>
    <mergeCell ref="B207:F207"/>
    <mergeCell ref="B20:D20"/>
    <mergeCell ref="B23:D23"/>
    <mergeCell ref="B25:D25"/>
    <mergeCell ref="B27:D27"/>
    <mergeCell ref="B63:D63"/>
    <mergeCell ref="B47:D47"/>
    <mergeCell ref="B49:D49"/>
    <mergeCell ref="B51:D51"/>
    <mergeCell ref="B53:D53"/>
    <mergeCell ref="B55:D55"/>
    <mergeCell ref="B57:D57"/>
    <mergeCell ref="B59:D59"/>
    <mergeCell ref="B61:D61"/>
    <mergeCell ref="B127:D127"/>
    <mergeCell ref="B129:D129"/>
    <mergeCell ref="B115:D115"/>
    <mergeCell ref="B117:D117"/>
    <mergeCell ref="B119:D119"/>
    <mergeCell ref="B121:D121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scale="95" orientation="landscape" r:id="rId1"/>
  <headerFooter alignWithMargins="0"/>
  <rowBreaks count="6" manualBreakCount="6">
    <brk id="32" max="23" man="1"/>
    <brk id="66" max="23" man="1"/>
    <brk id="100" max="23" man="1"/>
    <brk id="134" max="23" man="1"/>
    <brk id="168" max="23" man="1"/>
    <brk id="20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10"/>
  <sheetViews>
    <sheetView view="pageBreakPreview" zoomScaleNormal="100" zoomScaleSheetLayoutView="100" workbookViewId="0">
      <pane xSplit="7" ySplit="4" topLeftCell="H74" activePane="bottomRight" state="frozenSplit"/>
      <selection activeCell="A56" sqref="A56:G58"/>
      <selection pane="topRight" activeCell="A56" sqref="A56:G58"/>
      <selection pane="bottomLeft" activeCell="A56" sqref="A56:G58"/>
      <selection pane="bottomRight" activeCell="A83" sqref="A83:G85"/>
    </sheetView>
  </sheetViews>
  <sheetFormatPr defaultColWidth="9" defaultRowHeight="10.5" x14ac:dyDescent="0.15"/>
  <cols>
    <col min="1" max="1" width="1.5" style="160" customWidth="1"/>
    <col min="2" max="2" width="7.75" style="160" customWidth="1"/>
    <col min="3" max="3" width="1.5" style="160" customWidth="1"/>
    <col min="4" max="4" width="10.75" style="160" customWidth="1"/>
    <col min="5" max="5" width="1.5" style="160" customWidth="1"/>
    <col min="6" max="6" width="7.625" style="160" customWidth="1"/>
    <col min="7" max="7" width="1.5" style="160" customWidth="1"/>
    <col min="8" max="8" width="6.625" style="164" customWidth="1"/>
    <col min="9" max="9" width="6.625" style="165" customWidth="1"/>
    <col min="10" max="18" width="5.625" style="165" customWidth="1"/>
    <col min="19" max="19" width="7.5" style="165" bestFit="1" customWidth="1"/>
    <col min="20" max="20" width="5.625" style="165" customWidth="1"/>
    <col min="21" max="21" width="7.5" style="165" bestFit="1" customWidth="1"/>
    <col min="22" max="23" width="5.625" style="165" customWidth="1"/>
    <col min="24" max="24" width="8.5" style="165" bestFit="1" customWidth="1"/>
    <col min="25" max="16384" width="9" style="161"/>
  </cols>
  <sheetData>
    <row r="1" spans="1:25" s="160" customFormat="1" ht="20.25" customHeight="1" thickBot="1" x14ac:dyDescent="0.2">
      <c r="A1" s="220"/>
      <c r="B1" s="366" t="s">
        <v>66</v>
      </c>
      <c r="C1" s="366"/>
      <c r="D1" s="366"/>
      <c r="E1" s="366"/>
      <c r="F1" s="366"/>
      <c r="G1" s="220"/>
      <c r="H1" s="221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198"/>
    </row>
    <row r="2" spans="1:25" s="160" customFormat="1" ht="9.75" customHeight="1" x14ac:dyDescent="0.15">
      <c r="A2" s="352" t="s">
        <v>67</v>
      </c>
      <c r="B2" s="356"/>
      <c r="C2" s="356"/>
      <c r="D2" s="356"/>
      <c r="E2" s="356"/>
      <c r="F2" s="356"/>
      <c r="G2" s="357"/>
      <c r="H2" s="191"/>
      <c r="I2" s="219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89"/>
      <c r="Y2" s="198"/>
    </row>
    <row r="3" spans="1:25" s="160" customFormat="1" ht="54" customHeight="1" x14ac:dyDescent="0.15">
      <c r="A3" s="358"/>
      <c r="B3" s="359"/>
      <c r="C3" s="359"/>
      <c r="D3" s="359"/>
      <c r="E3" s="359"/>
      <c r="F3" s="359"/>
      <c r="G3" s="360"/>
      <c r="H3" s="218" t="s">
        <v>16</v>
      </c>
      <c r="I3" s="217" t="s">
        <v>15</v>
      </c>
      <c r="J3" s="215" t="s">
        <v>14</v>
      </c>
      <c r="K3" s="215" t="s">
        <v>13</v>
      </c>
      <c r="L3" s="215" t="s">
        <v>12</v>
      </c>
      <c r="M3" s="215" t="s">
        <v>11</v>
      </c>
      <c r="N3" s="215" t="s">
        <v>10</v>
      </c>
      <c r="O3" s="215" t="s">
        <v>9</v>
      </c>
      <c r="P3" s="215" t="s">
        <v>8</v>
      </c>
      <c r="Q3" s="215" t="s">
        <v>7</v>
      </c>
      <c r="R3" s="215" t="s">
        <v>6</v>
      </c>
      <c r="S3" s="216" t="s">
        <v>5</v>
      </c>
      <c r="T3" s="215" t="s">
        <v>4</v>
      </c>
      <c r="U3" s="215" t="s">
        <v>3</v>
      </c>
      <c r="V3" s="215" t="s">
        <v>2</v>
      </c>
      <c r="W3" s="215" t="s">
        <v>1</v>
      </c>
      <c r="X3" s="223" t="s">
        <v>0</v>
      </c>
      <c r="Y3" s="198"/>
    </row>
    <row r="4" spans="1:25" s="160" customFormat="1" ht="9.75" customHeight="1" thickBot="1" x14ac:dyDescent="0.2">
      <c r="A4" s="361"/>
      <c r="B4" s="362"/>
      <c r="C4" s="362"/>
      <c r="D4" s="362"/>
      <c r="E4" s="362"/>
      <c r="F4" s="362"/>
      <c r="G4" s="363"/>
      <c r="H4" s="214"/>
      <c r="I4" s="213"/>
      <c r="J4" s="211"/>
      <c r="K4" s="211"/>
      <c r="L4" s="211"/>
      <c r="M4" s="211"/>
      <c r="N4" s="211"/>
      <c r="O4" s="211"/>
      <c r="P4" s="211"/>
      <c r="Q4" s="211"/>
      <c r="R4" s="211"/>
      <c r="S4" s="212"/>
      <c r="T4" s="211"/>
      <c r="U4" s="211"/>
      <c r="V4" s="211"/>
      <c r="W4" s="211"/>
      <c r="X4" s="224"/>
      <c r="Y4" s="198"/>
    </row>
    <row r="5" spans="1:25" s="160" customFormat="1" ht="17.25" customHeight="1" x14ac:dyDescent="0.15">
      <c r="A5" s="193"/>
      <c r="B5" s="367"/>
      <c r="C5" s="367"/>
      <c r="D5" s="367"/>
      <c r="E5" s="367"/>
      <c r="F5" s="367"/>
      <c r="G5" s="192"/>
      <c r="H5" s="191" t="s">
        <v>19</v>
      </c>
      <c r="I5" s="203" t="s">
        <v>19</v>
      </c>
      <c r="J5" s="190" t="s">
        <v>19</v>
      </c>
      <c r="K5" s="190" t="s">
        <v>19</v>
      </c>
      <c r="L5" s="190" t="s">
        <v>19</v>
      </c>
      <c r="M5" s="190" t="s">
        <v>19</v>
      </c>
      <c r="N5" s="190" t="s">
        <v>19</v>
      </c>
      <c r="O5" s="190" t="s">
        <v>19</v>
      </c>
      <c r="P5" s="190" t="s">
        <v>19</v>
      </c>
      <c r="Q5" s="190" t="s">
        <v>19</v>
      </c>
      <c r="R5" s="190" t="s">
        <v>19</v>
      </c>
      <c r="S5" s="190" t="s">
        <v>19</v>
      </c>
      <c r="T5" s="190" t="s">
        <v>19</v>
      </c>
      <c r="U5" s="190" t="s">
        <v>19</v>
      </c>
      <c r="V5" s="190" t="s">
        <v>19</v>
      </c>
      <c r="W5" s="190" t="s">
        <v>19</v>
      </c>
      <c r="X5" s="189" t="s">
        <v>19</v>
      </c>
      <c r="Y5" s="198"/>
    </row>
    <row r="6" spans="1:25" ht="17.25" customHeight="1" thickBot="1" x14ac:dyDescent="0.2">
      <c r="A6" s="225"/>
      <c r="B6" s="365" t="s">
        <v>18</v>
      </c>
      <c r="C6" s="365"/>
      <c r="D6" s="365"/>
      <c r="E6" s="365"/>
      <c r="F6" s="365"/>
      <c r="G6" s="226"/>
      <c r="H6" s="179" t="e">
        <f>H7+H8+H9+H10+H11+H12+H13+H14+H15+H16+H17+H18+H19+H20+H21+#REF!+H22+H23+H24+H25+H31+H32+H33+H34+H35+H36+H37+H38+H39+H40+H41+H42+H43+H44+H45+H46+H47+H48+H49+H50+H51+H52+H53+H59+H60+H61+H62+H63+H64+H65+H66+H67+H68+H69+H70+H71+H72+H73+H74+H75+H76+H77+H78+H79+H80+H81+H87+H88+H89+H90+H91+H92+H93+H94+H95+H96+H97+H98+H99+H100+H101+H102+H103+H104+H105+H106+H107+H108+H109+H110</f>
        <v>#REF!</v>
      </c>
      <c r="I6" s="178" t="e">
        <f>I7+I8+I9+I10+I11+I12+I13+I14+I15+I16+I17+I18+I19+I20+I21+#REF!+I22+I23+I24+I25+I31+I32+I33+I34+I35+I36+I37+I38+I39+I40+I41+I42+I43+I44+I45+I46+I47+I48+I49+I50+I51+I52+I53+I59+I60+I61+I62+I63+I64+I65+I66+I67+I68+I69+I70+I71+I72+I73+I74+I75+I76+I77+I78+I79+I80+I81+I87+I88+I89+I90+I91+I92+I93+I94+I95+I96+I97+I98+I99+I100+I101+I102+I103+I104+I105+I106+I107+I108+I109+I110</f>
        <v>#REF!</v>
      </c>
      <c r="J6" s="177" t="e">
        <f>J7+J8+J9+J10+J11+J12+J13+J14+J15+J16+J17+J18+J19+J20+J21+#REF!+J22+J23+J24+J25+J31+J32+J33+J34+J35+J36+J37+J38+J39+J40+J41+J42+J43+J44+J45+J46+J47+J48+J49+J50+J51+J52+J53+J59+J60+J61+J62+J63+J64+J65+J66+J67+J68+J69+J70+J71+J72+J73+J74+J75+J76+J77+J78+J79+J80+J81+J87+J88+J89+J90+J91+J92+J93+J94+J95+J96+J97+J98+J99+J100+J101+J102+J103+J104+J105+J106+J107+J108+J109+J110</f>
        <v>#REF!</v>
      </c>
      <c r="K6" s="177" t="e">
        <f>K7+K8+K9+K10+K11+K12+K13+K14+K15+K16+K17+K18+K19+K20+K21+#REF!+K22+K23+K24+K25+K31+K32+K33+K34+K35+K36+K37+K38+K39+K40+K41+K42+K43+K44+K45+K46+K47+K48+K49+K50+K51+K52+K53+K59+K60+K61+K62+K63+K64+K65+K66+K67+K68+K69+K70+K71+K72+K73+K74+K75+K76+K77+K78+K79+K80+K81+K87+K88+K89+K90+K91+K92+K93+K94+K95+K96+K97+K98+K99+K100+K101+K102+K103+K104+K105+K106+K107+K108+K109+K110</f>
        <v>#REF!</v>
      </c>
      <c r="L6" s="177" t="e">
        <f>L7+L8+L9+L10+L11+L12+L13+L14+L15+L16+L17+L18+L19+L20+L21+#REF!+L22+L23+L24+L25+L31+L32+L33+L34+L35+L36+L37+L38+L39+L40+L41+L42+L43+L44+L45+L46+L47+L48+L49+L50+L51+L52+L53+L59+L60+L61+L62+L63+L64+L65+L66+L67+L68+L69+L70+L71+L72+L73+L74+L75+L76+L77+L78+L79+L80+L81+L87+L88+L89+L90+L91+L92+L93+L94+L95+L96+L97+L98+L99+L100+L101+L102+L103+L104+L105+L106+L107+L108+L109+L110</f>
        <v>#REF!</v>
      </c>
      <c r="M6" s="177" t="e">
        <f>M7+M8+M9+M10+M11+M12+M13+M14+M15+M16+M17+M18+M19+M20+M21+#REF!+M22+M23+M24+M25+M31+M32+M33+M34+M35+M36+M37+M38+M39+M40+M41+M42+M43+M44+M45+M46+M47+M48+M49+M50+M51+M52+M53+M59+M60+M61+M62+M63+M64+M65+M66+M67+M68+M69+M70+M71+M72+M73+M74+M75+M76+M77+M78+M79+M80+M81+M87+M88+M89+M90+M91+M92+M93+M94+M95+M96+M97+M98+M99+M100+M101+M102+M103+M104+M105+M106+M107+M108+M109+M110</f>
        <v>#REF!</v>
      </c>
      <c r="N6" s="177" t="e">
        <f>N7+N8+N9+N10+N11+N12+N13+N14+N15+N16+N17+N18+N19+N20+N21+#REF!+N22+N23+N24+N25+N31+N32+N33+N34+N35+N36+N37+N38+N39+N40+N41+N42+N43+N44+N45+N46+N47+N48+N49+N50+N51+N52+N53+N59+N60+N61+N62+N63+N64+N65+N66+N67+N68+N69+N70+N71+N72+N73+N74+N75+N76+N77+N78+N79+N80+N81+N87+N88+N89+N90+N91+N92+N93+N94+N95+N96+N97+N98+N99+N100+N101+N102+N103+N104+N105+N106+N107+N108+N109+N110</f>
        <v>#REF!</v>
      </c>
      <c r="O6" s="177" t="e">
        <f>O7+O8+O9+O10+O11+O12+O13+O14+O15+O16+O17+O18+O19+O20+O21+#REF!+O22+O23+O24+O25+O31+O32+O33+O34+O35+O36+O37+O38+O39+O40+O41+O42+O43+O44+O45+O46+O47+O48+O49+O50+O51+O52+O53+O59+O60+O61+O62+O63+O64+O65+O66+O67+O68+O69+O70+O71+O72+O73+O74+O75+O76+O77+O78+O79+O80+O81+O87+O88+O89+O90+O91+O92+O93+O94+O95+O96+O97+O98+O99+O100+O101+O102+O103+O104+O105+O106+O107+O108+O109+O110</f>
        <v>#REF!</v>
      </c>
      <c r="P6" s="177" t="e">
        <f>P7+P8+P9+P10+P11+P12+P13+P14+P15+P16+P17+P18+P19+P20+P21+#REF!+P22+P23+P24+P25+P31+P32+P33+P34+P35+P36+P37+P38+P39+P40+P41+P42+P43+P44+P45+P46+P47+P48+P49+P50+P51+P52+P53+P59+P60+P61+P62+P63+P64+P65+P66+P67+P68+P69+P70+P71+P72+P73+P74+P75+P76+P77+P78+P79+P80+P81+P87+P88+P89+P90+P91+P92+P93+P94+P95+P96+P97+P98+P99+P100+P101+P102+P103+P104+P105+P106+P107+P108+P109+P110</f>
        <v>#REF!</v>
      </c>
      <c r="Q6" s="177" t="e">
        <f>Q7+Q8+Q9+Q10+Q11+Q12+Q13+Q14+Q15+Q16+Q17+Q18+Q19+Q20+Q21+#REF!+Q22+Q23+Q24+Q25+Q31+Q32+Q33+Q34+Q35+Q36+Q37+Q38+Q39+Q40+Q41+Q42+Q43+Q44+Q45+Q46+Q47+Q48+Q49+Q50+Q51+Q52+Q53+Q59+Q60+Q61+Q62+Q63+Q64+Q65+Q66+Q67+Q68+Q69+Q70+Q71+Q72+Q73+Q74+Q75+Q76+Q77+Q78+Q79+Q80+Q81+Q87+Q88+Q89+Q90+Q91+Q92+Q93+Q94+Q95+Q96+Q97+Q98+Q99+Q100+Q101+Q102+Q103+Q104+Q105+Q106+Q107+Q108+Q109+Q110</f>
        <v>#REF!</v>
      </c>
      <c r="R6" s="177" t="e">
        <f>R7+R8+R9+R10+R11+R12+R13+R14+R15+R16+R17+R18+R19+R20+R21+#REF!+R22+R23+R24+R25+R31+R32+R33+R34+R35+R36+R37+R38+R39+R40+R41+R42+R43+R44+R45+R46+R47+R48+R49+R50+R51+R52+R53+R59+R60+R61+R62+R63+R64+R65+R66+R67+R68+R69+R70+R71+R72+R73+R74+R75+R76+R77+R78+R79+R80+R81+R87+R88+R89+R90+R91+R92+R93+R94+R95+R96+R97+R98+R99+R100+R101+R102+R103+R104+R105+R106+R107+R108+R109+R110</f>
        <v>#REF!</v>
      </c>
      <c r="S6" s="177" t="e">
        <f>S7+S8+S9+S10+S11+S12+S13+S14+S15+S16+S17+S18+S19+S20+S21+#REF!+S22+S23+S24+S25+S31+S32+S33+S34+S35+S36+S37+S38+S39+S40+S41+S42+S43+S44+S45+S46+S47+S48+S49+S50+S51+S52+S53+S59+S60+S61+S62+S63+S64+S65+S66+S67+S68+S69+S70+S71+S72+S73+S74+S75+S76+S77+S78+S79+S80+S81+S87+S88+S89+S90+S91+S92+S93+S94+S95+S96+S97+S98+S99+S100+S101+S102+S103+S104+S105+S106+S107+S108+S109+S110</f>
        <v>#REF!</v>
      </c>
      <c r="T6" s="177" t="e">
        <f>T7+T8+T9+T10+T11+T12+T13+T14+T15+T16+T17+T18+T19+T20+T21+#REF!+T22+T23+T24+T25+T31+T32+T33+T34+T35+T36+T37+T38+T39+T40+T41+T42+T43+T44+T45+T46+T47+T48+T49+T50+T51+T52+T53+T59+T60+T61+T62+T63+T64+T65+T66+T67+T68+T69+T70+T71+T72+T73+T74+T75+T76+T77+T78+T79+T80+T81+T87+T88+T89+T90+T91+T92+T93+T94+T95+T96+T97+T98+T99+T100+T101+T102+T103+T104+T105+T106+T107+T108+T109+T110</f>
        <v>#REF!</v>
      </c>
      <c r="U6" s="177" t="e">
        <f>U7+U8+U9+U10+U11+U12+U13+U14+U15+U16+U17+U18+U19+U20+U21+#REF!+U22+U23+U24+U25+U31+U32+U33+U34+U35+U36+U37+U38+U39+U40+U41+U42+U43+U44+U45+U46+U47+U48+U49+U50+U51+U52+U53+U59+U60+U61+U62+U63+U64+U65+U66+U67+U68+U69+U70+U71+U72+U73+U74+U75+U76+U77+U78+U79+U80+U81+U87+U88+U89+U90+U91+U92+U93+U94+U95+U96+U97+U98+U99+U100+U101+U102+U103+U104+U105+U106+U107+U108+U109+U110</f>
        <v>#REF!</v>
      </c>
      <c r="V6" s="177" t="e">
        <f>V7+V8+V9+V10+V11+V12+V13+V14+V15+V16+V17+V18+V19+V20+V21+#REF!+V22+V23+V24+V25+V31+V32+V33+V34+V35+V36+V37+V38+V39+V40+V41+V42+V43+V44+V45+V46+V47+V48+V49+V50+V51+V52+V53+V59+V60+V61+V62+V63+V64+V65+V66+V67+V68+V69+V70+V71+V72+V73+V74+V75+V76+V77+V78+V79+V80+V81+V87+V88+V89+V90+V91+V92+V93+V94+V95+V96+V97+V98+V99+V100+V101+V102+V103+V104+V105+V106+V107+V108+V109+V110</f>
        <v>#REF!</v>
      </c>
      <c r="W6" s="177" t="e">
        <f>W7+W8+W9+W10+W11+W12+W13+W14+W15+W16+W17+W18+W19+W20+W21+#REF!+W22+W23+W24+W25+W31+W32+W33+W34+W35+W36+W37+W38+W39+W40+W41+W42+W43+W44+W45+W46+W47+W48+W49+W50+W51+W52+W53+W59+W60+W61+W62+W63+W64+W65+W66+W67+W68+W69+W70+W71+W72+W73+W74+W75+W76+W77+W78+W79+W80+W81+W87+W88+W89+W90+W91+W92+W93+W94+W95+W96+W97+W98+W99+W100+W101+W102+W103+W104+W105+W106+W107+W108+W109+W110</f>
        <v>#REF!</v>
      </c>
      <c r="X6" s="176" t="e">
        <f>X7+X8+X9+X10+X11+X12+X13+X14+X15+X16+X17+X18+X19+X20+X21+#REF!+X22+X23+X24+X25+X31+X32+X33+X34+X35+X36+X37+X38+X39+X40+X41+X42+X43+X44+X45+X46+X47+X48+X49+X50+X51+X52+X53+X59+X60+X61+X62+X63+X64+X65+X66+X67+X68+X69+X70+X71+X72+X73+X74+X75+X76+X77+X78+X79+X80+X81+X87+X88+X89+X90+X91+X92+X93+X94+X95+X96+X97+X98+X99+X100+X101+X102+X103+X104+X105+X106+X107+X108+X109+X110</f>
        <v>#REF!</v>
      </c>
      <c r="Y6" s="227"/>
    </row>
    <row r="7" spans="1:25" ht="19.899999999999999" customHeight="1" x14ac:dyDescent="0.15">
      <c r="A7" s="188"/>
      <c r="B7" s="368" t="s">
        <v>227</v>
      </c>
      <c r="C7" s="368"/>
      <c r="D7" s="368"/>
      <c r="E7" s="368"/>
      <c r="F7" s="368"/>
      <c r="G7" s="186"/>
      <c r="H7" s="304">
        <f>SUM(I7:X7)</f>
        <v>40</v>
      </c>
      <c r="I7" s="228">
        <v>0</v>
      </c>
      <c r="J7" s="229">
        <v>9</v>
      </c>
      <c r="K7" s="229">
        <v>0</v>
      </c>
      <c r="L7" s="229">
        <v>0</v>
      </c>
      <c r="M7" s="229">
        <v>0</v>
      </c>
      <c r="N7" s="229">
        <v>0</v>
      </c>
      <c r="O7" s="229">
        <v>0</v>
      </c>
      <c r="P7" s="229">
        <v>0</v>
      </c>
      <c r="Q7" s="229">
        <v>0</v>
      </c>
      <c r="R7" s="229">
        <v>0</v>
      </c>
      <c r="S7" s="229">
        <v>0</v>
      </c>
      <c r="T7" s="229">
        <v>0</v>
      </c>
      <c r="U7" s="229">
        <v>0</v>
      </c>
      <c r="V7" s="229">
        <v>0</v>
      </c>
      <c r="W7" s="229">
        <v>0</v>
      </c>
      <c r="X7" s="230">
        <v>31</v>
      </c>
      <c r="Y7" s="231"/>
    </row>
    <row r="8" spans="1:25" ht="19.899999999999999" customHeight="1" x14ac:dyDescent="0.15">
      <c r="A8" s="188"/>
      <c r="B8" s="353" t="s">
        <v>110</v>
      </c>
      <c r="C8" s="353"/>
      <c r="D8" s="355" t="s">
        <v>111</v>
      </c>
      <c r="E8" s="355"/>
      <c r="F8" s="355"/>
      <c r="G8" s="186"/>
      <c r="H8" s="185">
        <f t="shared" ref="H8:H25" si="0">SUM(I8:X8)</f>
        <v>1441</v>
      </c>
      <c r="I8" s="197">
        <v>14</v>
      </c>
      <c r="J8" s="196">
        <v>0</v>
      </c>
      <c r="K8" s="196">
        <v>116</v>
      </c>
      <c r="L8" s="196">
        <v>115</v>
      </c>
      <c r="M8" s="196">
        <v>106</v>
      </c>
      <c r="N8" s="196">
        <v>0</v>
      </c>
      <c r="O8" s="196">
        <v>0</v>
      </c>
      <c r="P8" s="196">
        <v>1</v>
      </c>
      <c r="Q8" s="196">
        <v>64</v>
      </c>
      <c r="R8" s="196">
        <v>9</v>
      </c>
      <c r="S8" s="196">
        <v>78</v>
      </c>
      <c r="T8" s="196">
        <v>16</v>
      </c>
      <c r="U8" s="196">
        <v>796</v>
      </c>
      <c r="V8" s="196">
        <v>0</v>
      </c>
      <c r="W8" s="196">
        <v>0</v>
      </c>
      <c r="X8" s="195">
        <v>126</v>
      </c>
      <c r="Y8" s="231"/>
    </row>
    <row r="9" spans="1:25" ht="19.899999999999999" customHeight="1" x14ac:dyDescent="0.15">
      <c r="A9" s="188"/>
      <c r="B9" s="353" t="s">
        <v>112</v>
      </c>
      <c r="C9" s="353"/>
      <c r="D9" s="351" t="s">
        <v>82</v>
      </c>
      <c r="E9" s="351"/>
      <c r="F9" s="351"/>
      <c r="G9" s="186"/>
      <c r="H9" s="185">
        <f t="shared" si="0"/>
        <v>1456</v>
      </c>
      <c r="I9" s="197">
        <v>0</v>
      </c>
      <c r="J9" s="196">
        <v>0</v>
      </c>
      <c r="K9" s="196">
        <v>128</v>
      </c>
      <c r="L9" s="196">
        <v>58</v>
      </c>
      <c r="M9" s="196">
        <v>1</v>
      </c>
      <c r="N9" s="196">
        <v>2</v>
      </c>
      <c r="O9" s="196">
        <v>0</v>
      </c>
      <c r="P9" s="196">
        <v>1</v>
      </c>
      <c r="Q9" s="196">
        <v>1</v>
      </c>
      <c r="R9" s="196">
        <v>1</v>
      </c>
      <c r="S9" s="196">
        <v>206</v>
      </c>
      <c r="T9" s="196">
        <v>13</v>
      </c>
      <c r="U9" s="196">
        <v>0</v>
      </c>
      <c r="V9" s="196">
        <v>0</v>
      </c>
      <c r="W9" s="196">
        <v>0</v>
      </c>
      <c r="X9" s="195">
        <v>1045</v>
      </c>
      <c r="Y9" s="231"/>
    </row>
    <row r="10" spans="1:25" ht="19.899999999999999" customHeight="1" x14ac:dyDescent="0.15">
      <c r="A10" s="188"/>
      <c r="B10" s="353" t="s">
        <v>114</v>
      </c>
      <c r="C10" s="353"/>
      <c r="D10" s="351" t="s">
        <v>224</v>
      </c>
      <c r="E10" s="351"/>
      <c r="F10" s="351"/>
      <c r="G10" s="186"/>
      <c r="H10" s="185">
        <f t="shared" si="0"/>
        <v>1847</v>
      </c>
      <c r="I10" s="197">
        <v>58</v>
      </c>
      <c r="J10" s="196">
        <v>4</v>
      </c>
      <c r="K10" s="196">
        <v>54</v>
      </c>
      <c r="L10" s="196">
        <v>198</v>
      </c>
      <c r="M10" s="196">
        <v>351</v>
      </c>
      <c r="N10" s="196">
        <v>37</v>
      </c>
      <c r="O10" s="196">
        <v>7</v>
      </c>
      <c r="P10" s="196">
        <v>41</v>
      </c>
      <c r="Q10" s="196">
        <v>172</v>
      </c>
      <c r="R10" s="196">
        <v>19</v>
      </c>
      <c r="S10" s="196">
        <v>10</v>
      </c>
      <c r="T10" s="196">
        <v>0</v>
      </c>
      <c r="U10" s="196">
        <v>1</v>
      </c>
      <c r="V10" s="196">
        <v>1</v>
      </c>
      <c r="W10" s="196">
        <v>0</v>
      </c>
      <c r="X10" s="195">
        <v>894</v>
      </c>
      <c r="Y10" s="231"/>
    </row>
    <row r="11" spans="1:25" ht="19.899999999999999" customHeight="1" x14ac:dyDescent="0.15">
      <c r="A11" s="188"/>
      <c r="B11" s="353" t="s">
        <v>115</v>
      </c>
      <c r="C11" s="353"/>
      <c r="D11" s="351" t="s">
        <v>82</v>
      </c>
      <c r="E11" s="351"/>
      <c r="F11" s="351"/>
      <c r="G11" s="186"/>
      <c r="H11" s="185">
        <f t="shared" si="0"/>
        <v>335</v>
      </c>
      <c r="I11" s="197">
        <v>0</v>
      </c>
      <c r="J11" s="196">
        <v>0</v>
      </c>
      <c r="K11" s="196">
        <v>50</v>
      </c>
      <c r="L11" s="196">
        <v>77</v>
      </c>
      <c r="M11" s="196">
        <v>27</v>
      </c>
      <c r="N11" s="196">
        <v>0</v>
      </c>
      <c r="O11" s="196">
        <v>1</v>
      </c>
      <c r="P11" s="196">
        <v>0</v>
      </c>
      <c r="Q11" s="196">
        <v>9</v>
      </c>
      <c r="R11" s="196">
        <v>31</v>
      </c>
      <c r="S11" s="196">
        <v>2</v>
      </c>
      <c r="T11" s="196">
        <v>0</v>
      </c>
      <c r="U11" s="196">
        <v>0</v>
      </c>
      <c r="V11" s="196">
        <v>0</v>
      </c>
      <c r="W11" s="196">
        <v>0</v>
      </c>
      <c r="X11" s="195">
        <v>138</v>
      </c>
      <c r="Y11" s="231"/>
    </row>
    <row r="12" spans="1:25" ht="19.899999999999999" customHeight="1" x14ac:dyDescent="0.15">
      <c r="A12" s="188"/>
      <c r="B12" s="353" t="s">
        <v>117</v>
      </c>
      <c r="C12" s="353"/>
      <c r="D12" s="351" t="s">
        <v>224</v>
      </c>
      <c r="E12" s="351"/>
      <c r="F12" s="351"/>
      <c r="G12" s="186"/>
      <c r="H12" s="185">
        <f t="shared" si="0"/>
        <v>458</v>
      </c>
      <c r="I12" s="197">
        <v>0</v>
      </c>
      <c r="J12" s="196">
        <v>0</v>
      </c>
      <c r="K12" s="196">
        <v>55</v>
      </c>
      <c r="L12" s="196">
        <v>159</v>
      </c>
      <c r="M12" s="196">
        <v>52</v>
      </c>
      <c r="N12" s="196">
        <v>2</v>
      </c>
      <c r="O12" s="196">
        <v>2</v>
      </c>
      <c r="P12" s="196">
        <v>0</v>
      </c>
      <c r="Q12" s="196">
        <v>4</v>
      </c>
      <c r="R12" s="196">
        <v>33</v>
      </c>
      <c r="S12" s="196">
        <v>121</v>
      </c>
      <c r="T12" s="196">
        <v>0</v>
      </c>
      <c r="U12" s="196">
        <v>2</v>
      </c>
      <c r="V12" s="196">
        <v>0</v>
      </c>
      <c r="W12" s="196">
        <v>0</v>
      </c>
      <c r="X12" s="195">
        <v>28</v>
      </c>
      <c r="Y12" s="231"/>
    </row>
    <row r="13" spans="1:25" ht="19.899999999999999" customHeight="1" x14ac:dyDescent="0.15">
      <c r="A13" s="188"/>
      <c r="B13" s="353" t="s">
        <v>118</v>
      </c>
      <c r="C13" s="353"/>
      <c r="D13" s="351" t="s">
        <v>82</v>
      </c>
      <c r="E13" s="351"/>
      <c r="F13" s="351"/>
      <c r="G13" s="186"/>
      <c r="H13" s="185">
        <f t="shared" si="0"/>
        <v>416</v>
      </c>
      <c r="I13" s="197">
        <v>32</v>
      </c>
      <c r="J13" s="196">
        <v>1</v>
      </c>
      <c r="K13" s="196">
        <v>20</v>
      </c>
      <c r="L13" s="196">
        <v>101</v>
      </c>
      <c r="M13" s="196">
        <v>2</v>
      </c>
      <c r="N13" s="196">
        <v>1</v>
      </c>
      <c r="O13" s="196">
        <v>2</v>
      </c>
      <c r="P13" s="196">
        <v>0</v>
      </c>
      <c r="Q13" s="196">
        <v>0</v>
      </c>
      <c r="R13" s="196">
        <v>0</v>
      </c>
      <c r="S13" s="196">
        <v>21</v>
      </c>
      <c r="T13" s="196">
        <v>0</v>
      </c>
      <c r="U13" s="196">
        <v>6</v>
      </c>
      <c r="V13" s="196">
        <v>0</v>
      </c>
      <c r="W13" s="196">
        <v>0</v>
      </c>
      <c r="X13" s="195">
        <v>230</v>
      </c>
      <c r="Y13" s="232"/>
    </row>
    <row r="14" spans="1:25" ht="19.899999999999999" customHeight="1" x14ac:dyDescent="0.15">
      <c r="A14" s="188"/>
      <c r="B14" s="353" t="s">
        <v>119</v>
      </c>
      <c r="C14" s="353"/>
      <c r="D14" s="351" t="s">
        <v>82</v>
      </c>
      <c r="E14" s="351"/>
      <c r="F14" s="351"/>
      <c r="G14" s="186"/>
      <c r="H14" s="185">
        <f t="shared" si="0"/>
        <v>478</v>
      </c>
      <c r="I14" s="197">
        <v>9</v>
      </c>
      <c r="J14" s="196">
        <v>5</v>
      </c>
      <c r="K14" s="196">
        <v>59</v>
      </c>
      <c r="L14" s="196">
        <v>209</v>
      </c>
      <c r="M14" s="196">
        <v>0</v>
      </c>
      <c r="N14" s="196">
        <v>0</v>
      </c>
      <c r="O14" s="196">
        <v>2</v>
      </c>
      <c r="P14" s="196">
        <v>0</v>
      </c>
      <c r="Q14" s="196">
        <v>0</v>
      </c>
      <c r="R14" s="196">
        <v>0</v>
      </c>
      <c r="S14" s="196">
        <v>137</v>
      </c>
      <c r="T14" s="196">
        <v>0</v>
      </c>
      <c r="U14" s="196">
        <v>0</v>
      </c>
      <c r="V14" s="196">
        <v>0</v>
      </c>
      <c r="W14" s="196">
        <v>0</v>
      </c>
      <c r="X14" s="195">
        <v>57</v>
      </c>
      <c r="Y14" s="232"/>
    </row>
    <row r="15" spans="1:25" ht="19.899999999999999" customHeight="1" x14ac:dyDescent="0.15">
      <c r="A15" s="188"/>
      <c r="B15" s="353" t="s">
        <v>120</v>
      </c>
      <c r="C15" s="353"/>
      <c r="D15" s="351" t="s">
        <v>82</v>
      </c>
      <c r="E15" s="351"/>
      <c r="F15" s="351"/>
      <c r="G15" s="186"/>
      <c r="H15" s="185">
        <f>SUM(I15:X15)</f>
        <v>578</v>
      </c>
      <c r="I15" s="197">
        <v>4</v>
      </c>
      <c r="J15" s="196">
        <v>1</v>
      </c>
      <c r="K15" s="196">
        <v>81</v>
      </c>
      <c r="L15" s="196">
        <v>77</v>
      </c>
      <c r="M15" s="196">
        <v>118</v>
      </c>
      <c r="N15" s="196">
        <v>0</v>
      </c>
      <c r="O15" s="196">
        <v>0</v>
      </c>
      <c r="P15" s="196">
        <v>0</v>
      </c>
      <c r="Q15" s="196">
        <v>1</v>
      </c>
      <c r="R15" s="196">
        <v>0</v>
      </c>
      <c r="S15" s="196">
        <v>27</v>
      </c>
      <c r="T15" s="196">
        <v>9</v>
      </c>
      <c r="U15" s="196">
        <v>1</v>
      </c>
      <c r="V15" s="196">
        <v>0</v>
      </c>
      <c r="W15" s="196">
        <v>0</v>
      </c>
      <c r="X15" s="195">
        <v>259</v>
      </c>
      <c r="Y15" s="231"/>
    </row>
    <row r="16" spans="1:25" ht="19.899999999999999" customHeight="1" x14ac:dyDescent="0.15">
      <c r="A16" s="188"/>
      <c r="B16" s="353" t="s">
        <v>121</v>
      </c>
      <c r="C16" s="353"/>
      <c r="D16" s="351" t="s">
        <v>82</v>
      </c>
      <c r="E16" s="351"/>
      <c r="F16" s="351"/>
      <c r="G16" s="186"/>
      <c r="H16" s="185">
        <f t="shared" si="0"/>
        <v>406</v>
      </c>
      <c r="I16" s="197">
        <v>17</v>
      </c>
      <c r="J16" s="196">
        <v>2</v>
      </c>
      <c r="K16" s="196">
        <v>73</v>
      </c>
      <c r="L16" s="196">
        <v>47</v>
      </c>
      <c r="M16" s="196">
        <v>154</v>
      </c>
      <c r="N16" s="196">
        <v>0</v>
      </c>
      <c r="O16" s="196">
        <v>0</v>
      </c>
      <c r="P16" s="196">
        <v>0</v>
      </c>
      <c r="Q16" s="196">
        <v>2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5">
        <v>111</v>
      </c>
      <c r="Y16" s="231"/>
    </row>
    <row r="17" spans="1:25" ht="19.899999999999999" customHeight="1" x14ac:dyDescent="0.15">
      <c r="A17" s="188"/>
      <c r="B17" s="353" t="s">
        <v>122</v>
      </c>
      <c r="C17" s="353"/>
      <c r="D17" s="351" t="s">
        <v>224</v>
      </c>
      <c r="E17" s="351"/>
      <c r="F17" s="351"/>
      <c r="G17" s="186"/>
      <c r="H17" s="185">
        <f t="shared" si="0"/>
        <v>704</v>
      </c>
      <c r="I17" s="197">
        <v>12</v>
      </c>
      <c r="J17" s="196">
        <v>33</v>
      </c>
      <c r="K17" s="196">
        <v>110</v>
      </c>
      <c r="L17" s="196">
        <v>154</v>
      </c>
      <c r="M17" s="196">
        <v>96</v>
      </c>
      <c r="N17" s="196">
        <v>0</v>
      </c>
      <c r="O17" s="196">
        <v>20</v>
      </c>
      <c r="P17" s="196">
        <v>12</v>
      </c>
      <c r="Q17" s="196">
        <v>11</v>
      </c>
      <c r="R17" s="196">
        <v>8</v>
      </c>
      <c r="S17" s="196">
        <v>0</v>
      </c>
      <c r="T17" s="196">
        <v>2</v>
      </c>
      <c r="U17" s="196">
        <v>0</v>
      </c>
      <c r="V17" s="196">
        <v>0</v>
      </c>
      <c r="W17" s="196">
        <v>0</v>
      </c>
      <c r="X17" s="195">
        <v>246</v>
      </c>
      <c r="Y17" s="231"/>
    </row>
    <row r="18" spans="1:25" ht="19.899999999999999" customHeight="1" x14ac:dyDescent="0.15">
      <c r="A18" s="188"/>
      <c r="B18" s="353" t="s">
        <v>123</v>
      </c>
      <c r="C18" s="353"/>
      <c r="D18" s="351" t="s">
        <v>82</v>
      </c>
      <c r="E18" s="351"/>
      <c r="F18" s="351"/>
      <c r="G18" s="186"/>
      <c r="H18" s="185">
        <f t="shared" si="0"/>
        <v>1323</v>
      </c>
      <c r="I18" s="197">
        <v>7</v>
      </c>
      <c r="J18" s="196">
        <v>43</v>
      </c>
      <c r="K18" s="196">
        <v>63</v>
      </c>
      <c r="L18" s="196">
        <v>175</v>
      </c>
      <c r="M18" s="196">
        <v>383</v>
      </c>
      <c r="N18" s="196">
        <v>0</v>
      </c>
      <c r="O18" s="196">
        <v>3</v>
      </c>
      <c r="P18" s="196">
        <v>0</v>
      </c>
      <c r="Q18" s="196">
        <v>0</v>
      </c>
      <c r="R18" s="196">
        <v>0</v>
      </c>
      <c r="S18" s="196">
        <v>158</v>
      </c>
      <c r="T18" s="196">
        <v>7</v>
      </c>
      <c r="U18" s="196">
        <v>0</v>
      </c>
      <c r="V18" s="196">
        <v>0</v>
      </c>
      <c r="W18" s="196">
        <v>0</v>
      </c>
      <c r="X18" s="195">
        <v>484</v>
      </c>
      <c r="Y18" s="231"/>
    </row>
    <row r="19" spans="1:25" ht="19.899999999999999" customHeight="1" x14ac:dyDescent="0.15">
      <c r="A19" s="188"/>
      <c r="B19" s="353" t="s">
        <v>124</v>
      </c>
      <c r="C19" s="353"/>
      <c r="D19" s="355" t="s">
        <v>125</v>
      </c>
      <c r="E19" s="355"/>
      <c r="F19" s="355"/>
      <c r="G19" s="186"/>
      <c r="H19" s="185">
        <f t="shared" si="0"/>
        <v>126</v>
      </c>
      <c r="I19" s="197">
        <v>3</v>
      </c>
      <c r="J19" s="196">
        <v>0</v>
      </c>
      <c r="K19" s="196">
        <v>0</v>
      </c>
      <c r="L19" s="196">
        <v>8</v>
      </c>
      <c r="M19" s="196">
        <v>68</v>
      </c>
      <c r="N19" s="196">
        <v>17</v>
      </c>
      <c r="O19" s="196">
        <v>1</v>
      </c>
      <c r="P19" s="196">
        <v>0</v>
      </c>
      <c r="Q19" s="196">
        <v>10</v>
      </c>
      <c r="R19" s="196">
        <v>7</v>
      </c>
      <c r="S19" s="196">
        <v>2</v>
      </c>
      <c r="T19" s="196">
        <v>0</v>
      </c>
      <c r="U19" s="196">
        <v>1</v>
      </c>
      <c r="V19" s="196">
        <v>0</v>
      </c>
      <c r="W19" s="196">
        <v>0</v>
      </c>
      <c r="X19" s="195">
        <v>9</v>
      </c>
      <c r="Y19" s="231"/>
    </row>
    <row r="20" spans="1:25" ht="19.899999999999999" customHeight="1" x14ac:dyDescent="0.15">
      <c r="A20" s="188"/>
      <c r="B20" s="353" t="s">
        <v>126</v>
      </c>
      <c r="C20" s="353"/>
      <c r="D20" s="351" t="s">
        <v>82</v>
      </c>
      <c r="E20" s="351"/>
      <c r="F20" s="351"/>
      <c r="G20" s="186"/>
      <c r="H20" s="185">
        <f t="shared" si="0"/>
        <v>79</v>
      </c>
      <c r="I20" s="197">
        <v>3</v>
      </c>
      <c r="J20" s="196">
        <v>0</v>
      </c>
      <c r="K20" s="196">
        <v>0</v>
      </c>
      <c r="L20" s="196">
        <v>6</v>
      </c>
      <c r="M20" s="196">
        <v>23</v>
      </c>
      <c r="N20" s="196">
        <v>25</v>
      </c>
      <c r="O20" s="196">
        <v>1</v>
      </c>
      <c r="P20" s="196">
        <v>1</v>
      </c>
      <c r="Q20" s="196">
        <v>9</v>
      </c>
      <c r="R20" s="196">
        <v>0</v>
      </c>
      <c r="S20" s="196">
        <v>0</v>
      </c>
      <c r="T20" s="196">
        <v>0</v>
      </c>
      <c r="U20" s="196">
        <v>8</v>
      </c>
      <c r="V20" s="196">
        <v>0</v>
      </c>
      <c r="W20" s="196">
        <v>0</v>
      </c>
      <c r="X20" s="195">
        <v>3</v>
      </c>
      <c r="Y20" s="231"/>
    </row>
    <row r="21" spans="1:25" ht="19.899999999999999" customHeight="1" x14ac:dyDescent="0.15">
      <c r="A21" s="188"/>
      <c r="B21" s="353" t="s">
        <v>127</v>
      </c>
      <c r="C21" s="353"/>
      <c r="D21" s="351" t="s">
        <v>131</v>
      </c>
      <c r="E21" s="351"/>
      <c r="F21" s="351"/>
      <c r="G21" s="186"/>
      <c r="H21" s="185">
        <f t="shared" si="0"/>
        <v>173</v>
      </c>
      <c r="I21" s="197">
        <v>3</v>
      </c>
      <c r="J21" s="196">
        <v>0</v>
      </c>
      <c r="K21" s="196">
        <v>0</v>
      </c>
      <c r="L21" s="196">
        <v>17</v>
      </c>
      <c r="M21" s="196">
        <v>53</v>
      </c>
      <c r="N21" s="196">
        <v>30</v>
      </c>
      <c r="O21" s="196">
        <v>3</v>
      </c>
      <c r="P21" s="196">
        <v>0</v>
      </c>
      <c r="Q21" s="196">
        <v>24</v>
      </c>
      <c r="R21" s="196">
        <v>1</v>
      </c>
      <c r="S21" s="196">
        <v>0</v>
      </c>
      <c r="T21" s="196">
        <v>0</v>
      </c>
      <c r="U21" s="196">
        <v>2</v>
      </c>
      <c r="V21" s="196">
        <v>0</v>
      </c>
      <c r="W21" s="196">
        <v>0</v>
      </c>
      <c r="X21" s="195">
        <v>40</v>
      </c>
      <c r="Y21" s="231"/>
    </row>
    <row r="22" spans="1:25" ht="19.899999999999999" customHeight="1" x14ac:dyDescent="0.15">
      <c r="A22" s="188"/>
      <c r="B22" s="353" t="s">
        <v>130</v>
      </c>
      <c r="C22" s="353"/>
      <c r="D22" s="351" t="s">
        <v>129</v>
      </c>
      <c r="E22" s="351"/>
      <c r="F22" s="351"/>
      <c r="G22" s="186"/>
      <c r="H22" s="185">
        <f t="shared" si="0"/>
        <v>22</v>
      </c>
      <c r="I22" s="197">
        <v>1</v>
      </c>
      <c r="J22" s="196">
        <v>0</v>
      </c>
      <c r="K22" s="196">
        <v>0</v>
      </c>
      <c r="L22" s="196">
        <v>3</v>
      </c>
      <c r="M22" s="196">
        <v>4</v>
      </c>
      <c r="N22" s="196">
        <v>6</v>
      </c>
      <c r="O22" s="196">
        <v>2</v>
      </c>
      <c r="P22" s="196">
        <v>0</v>
      </c>
      <c r="Q22" s="196">
        <v>1</v>
      </c>
      <c r="R22" s="196">
        <v>1</v>
      </c>
      <c r="S22" s="196">
        <v>1</v>
      </c>
      <c r="T22" s="196">
        <v>0</v>
      </c>
      <c r="U22" s="196">
        <v>2</v>
      </c>
      <c r="V22" s="196">
        <v>0</v>
      </c>
      <c r="W22" s="196">
        <v>0</v>
      </c>
      <c r="X22" s="195">
        <v>1</v>
      </c>
      <c r="Y22" s="231"/>
    </row>
    <row r="23" spans="1:25" ht="19.899999999999999" customHeight="1" x14ac:dyDescent="0.15">
      <c r="A23" s="188"/>
      <c r="B23" s="353" t="s">
        <v>132</v>
      </c>
      <c r="C23" s="353"/>
      <c r="D23" s="351" t="s">
        <v>224</v>
      </c>
      <c r="E23" s="351"/>
      <c r="F23" s="351"/>
      <c r="G23" s="186"/>
      <c r="H23" s="185">
        <f t="shared" si="0"/>
        <v>34</v>
      </c>
      <c r="I23" s="197">
        <v>0</v>
      </c>
      <c r="J23" s="196">
        <v>0</v>
      </c>
      <c r="K23" s="196">
        <v>0</v>
      </c>
      <c r="L23" s="196">
        <v>4</v>
      </c>
      <c r="M23" s="196">
        <v>9</v>
      </c>
      <c r="N23" s="196">
        <v>11</v>
      </c>
      <c r="O23" s="196">
        <v>1</v>
      </c>
      <c r="P23" s="196">
        <v>0</v>
      </c>
      <c r="Q23" s="196">
        <v>8</v>
      </c>
      <c r="R23" s="196">
        <v>0</v>
      </c>
      <c r="S23" s="196">
        <v>0</v>
      </c>
      <c r="T23" s="196">
        <v>0</v>
      </c>
      <c r="U23" s="196">
        <v>1</v>
      </c>
      <c r="V23" s="196">
        <v>0</v>
      </c>
      <c r="W23" s="196">
        <v>0</v>
      </c>
      <c r="X23" s="195">
        <v>0</v>
      </c>
      <c r="Y23" s="231"/>
    </row>
    <row r="24" spans="1:25" ht="19.899999999999999" customHeight="1" x14ac:dyDescent="0.15">
      <c r="A24" s="188"/>
      <c r="B24" s="353" t="s">
        <v>133</v>
      </c>
      <c r="C24" s="353"/>
      <c r="D24" s="351" t="s">
        <v>224</v>
      </c>
      <c r="E24" s="351"/>
      <c r="F24" s="351"/>
      <c r="G24" s="186"/>
      <c r="H24" s="185">
        <f t="shared" si="0"/>
        <v>25</v>
      </c>
      <c r="I24" s="197">
        <v>4</v>
      </c>
      <c r="J24" s="196">
        <v>0</v>
      </c>
      <c r="K24" s="196">
        <v>0</v>
      </c>
      <c r="L24" s="196">
        <v>1</v>
      </c>
      <c r="M24" s="196">
        <v>4</v>
      </c>
      <c r="N24" s="196">
        <v>8</v>
      </c>
      <c r="O24" s="196">
        <v>1</v>
      </c>
      <c r="P24" s="196">
        <v>1</v>
      </c>
      <c r="Q24" s="196">
        <v>4</v>
      </c>
      <c r="R24" s="196">
        <v>0</v>
      </c>
      <c r="S24" s="196">
        <v>0</v>
      </c>
      <c r="T24" s="196">
        <v>0</v>
      </c>
      <c r="U24" s="196">
        <v>1</v>
      </c>
      <c r="V24" s="196">
        <v>0</v>
      </c>
      <c r="W24" s="196">
        <v>0</v>
      </c>
      <c r="X24" s="195">
        <v>1</v>
      </c>
      <c r="Y24" s="231"/>
    </row>
    <row r="25" spans="1:25" s="162" customFormat="1" ht="19.899999999999999" customHeight="1" thickBot="1" x14ac:dyDescent="0.2">
      <c r="A25" s="181"/>
      <c r="B25" s="364" t="s">
        <v>134</v>
      </c>
      <c r="C25" s="364"/>
      <c r="D25" s="365" t="s">
        <v>137</v>
      </c>
      <c r="E25" s="365"/>
      <c r="F25" s="365"/>
      <c r="G25" s="180"/>
      <c r="H25" s="179">
        <f t="shared" si="0"/>
        <v>58</v>
      </c>
      <c r="I25" s="305">
        <v>2</v>
      </c>
      <c r="J25" s="306">
        <v>0</v>
      </c>
      <c r="K25" s="306">
        <v>0</v>
      </c>
      <c r="L25" s="306">
        <v>6</v>
      </c>
      <c r="M25" s="306">
        <v>14</v>
      </c>
      <c r="N25" s="306">
        <v>21</v>
      </c>
      <c r="O25" s="306">
        <v>0</v>
      </c>
      <c r="P25" s="306">
        <v>1</v>
      </c>
      <c r="Q25" s="306">
        <v>1</v>
      </c>
      <c r="R25" s="306">
        <v>1</v>
      </c>
      <c r="S25" s="306">
        <v>1</v>
      </c>
      <c r="T25" s="306">
        <v>0</v>
      </c>
      <c r="U25" s="306">
        <v>8</v>
      </c>
      <c r="V25" s="306">
        <v>0</v>
      </c>
      <c r="W25" s="306">
        <v>0</v>
      </c>
      <c r="X25" s="307">
        <v>3</v>
      </c>
      <c r="Y25" s="234"/>
    </row>
    <row r="26" spans="1:25" s="162" customFormat="1" ht="7.5" customHeight="1" thickBot="1" x14ac:dyDescent="0.2">
      <c r="A26" s="233"/>
      <c r="B26" s="286"/>
      <c r="C26" s="286"/>
      <c r="D26" s="286"/>
      <c r="E26" s="279"/>
      <c r="F26" s="240"/>
      <c r="G26" s="270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34"/>
    </row>
    <row r="27" spans="1:25" s="163" customFormat="1" ht="7.15" customHeight="1" x14ac:dyDescent="0.15">
      <c r="A27" s="352" t="s">
        <v>67</v>
      </c>
      <c r="B27" s="356"/>
      <c r="C27" s="356"/>
      <c r="D27" s="356"/>
      <c r="E27" s="356"/>
      <c r="F27" s="356"/>
      <c r="G27" s="357"/>
      <c r="H27" s="191"/>
      <c r="I27" s="203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89"/>
      <c r="Y27" s="233"/>
    </row>
    <row r="28" spans="1:25" s="160" customFormat="1" ht="54" customHeight="1" x14ac:dyDescent="0.15">
      <c r="A28" s="358"/>
      <c r="B28" s="359"/>
      <c r="C28" s="359"/>
      <c r="D28" s="359"/>
      <c r="E28" s="359"/>
      <c r="F28" s="359"/>
      <c r="G28" s="360"/>
      <c r="H28" s="218" t="s">
        <v>16</v>
      </c>
      <c r="I28" s="217" t="s">
        <v>15</v>
      </c>
      <c r="J28" s="215" t="s">
        <v>14</v>
      </c>
      <c r="K28" s="215" t="s">
        <v>13</v>
      </c>
      <c r="L28" s="215" t="s">
        <v>12</v>
      </c>
      <c r="M28" s="215" t="s">
        <v>11</v>
      </c>
      <c r="N28" s="215" t="s">
        <v>10</v>
      </c>
      <c r="O28" s="215" t="s">
        <v>9</v>
      </c>
      <c r="P28" s="215" t="s">
        <v>8</v>
      </c>
      <c r="Q28" s="215" t="s">
        <v>7</v>
      </c>
      <c r="R28" s="215" t="s">
        <v>6</v>
      </c>
      <c r="S28" s="216" t="s">
        <v>5</v>
      </c>
      <c r="T28" s="215" t="s">
        <v>4</v>
      </c>
      <c r="U28" s="215" t="s">
        <v>3</v>
      </c>
      <c r="V28" s="215" t="s">
        <v>2</v>
      </c>
      <c r="W28" s="215" t="s">
        <v>1</v>
      </c>
      <c r="X28" s="223" t="s">
        <v>0</v>
      </c>
      <c r="Y28" s="198"/>
    </row>
    <row r="29" spans="1:25" s="160" customFormat="1" ht="6" customHeight="1" thickBot="1" x14ac:dyDescent="0.2">
      <c r="A29" s="361"/>
      <c r="B29" s="362"/>
      <c r="C29" s="362"/>
      <c r="D29" s="362"/>
      <c r="E29" s="362"/>
      <c r="F29" s="362"/>
      <c r="G29" s="363"/>
      <c r="H29" s="296"/>
      <c r="I29" s="297"/>
      <c r="J29" s="298"/>
      <c r="K29" s="298"/>
      <c r="L29" s="298"/>
      <c r="M29" s="298"/>
      <c r="N29" s="298"/>
      <c r="O29" s="298"/>
      <c r="P29" s="298"/>
      <c r="Q29" s="298"/>
      <c r="R29" s="298"/>
      <c r="S29" s="299"/>
      <c r="T29" s="298"/>
      <c r="U29" s="298"/>
      <c r="V29" s="298"/>
      <c r="W29" s="298"/>
      <c r="X29" s="300"/>
      <c r="Y29" s="198"/>
    </row>
    <row r="30" spans="1:25" s="160" customFormat="1" ht="15" customHeight="1" x14ac:dyDescent="0.15">
      <c r="A30" s="193"/>
      <c r="B30" s="347"/>
      <c r="C30" s="347"/>
      <c r="D30" s="347"/>
      <c r="E30" s="347"/>
      <c r="F30" s="347"/>
      <c r="G30" s="192"/>
      <c r="H30" s="304">
        <f t="shared" ref="H30" si="1">SUM(I30:X30)</f>
        <v>0</v>
      </c>
      <c r="I30" s="302" t="s">
        <v>19</v>
      </c>
      <c r="J30" s="190" t="s">
        <v>19</v>
      </c>
      <c r="K30" s="190" t="s">
        <v>19</v>
      </c>
      <c r="L30" s="190" t="s">
        <v>19</v>
      </c>
      <c r="M30" s="190" t="s">
        <v>19</v>
      </c>
      <c r="N30" s="190" t="s">
        <v>19</v>
      </c>
      <c r="O30" s="190" t="s">
        <v>19</v>
      </c>
      <c r="P30" s="190" t="s">
        <v>19</v>
      </c>
      <c r="Q30" s="190" t="s">
        <v>19</v>
      </c>
      <c r="R30" s="190" t="s">
        <v>19</v>
      </c>
      <c r="S30" s="190" t="s">
        <v>19</v>
      </c>
      <c r="T30" s="190" t="s">
        <v>19</v>
      </c>
      <c r="U30" s="190" t="s">
        <v>19</v>
      </c>
      <c r="V30" s="190" t="s">
        <v>19</v>
      </c>
      <c r="W30" s="190" t="s">
        <v>19</v>
      </c>
      <c r="X30" s="189" t="s">
        <v>19</v>
      </c>
      <c r="Y30" s="198"/>
    </row>
    <row r="31" spans="1:25" ht="19.899999999999999" customHeight="1" x14ac:dyDescent="0.15">
      <c r="A31" s="188"/>
      <c r="B31" s="353" t="s">
        <v>136</v>
      </c>
      <c r="C31" s="353"/>
      <c r="D31" s="355" t="s">
        <v>125</v>
      </c>
      <c r="E31" s="355"/>
      <c r="F31" s="355"/>
      <c r="G31" s="186"/>
      <c r="H31" s="185">
        <f t="shared" ref="H31:H53" si="2">SUM(I31:X31)</f>
        <v>222</v>
      </c>
      <c r="I31" s="197">
        <v>4</v>
      </c>
      <c r="J31" s="196">
        <v>0</v>
      </c>
      <c r="K31" s="196">
        <v>1</v>
      </c>
      <c r="L31" s="196">
        <v>7</v>
      </c>
      <c r="M31" s="196">
        <v>50</v>
      </c>
      <c r="N31" s="196">
        <v>56</v>
      </c>
      <c r="O31" s="196">
        <v>3</v>
      </c>
      <c r="P31" s="196">
        <v>12</v>
      </c>
      <c r="Q31" s="196">
        <v>28</v>
      </c>
      <c r="R31" s="196">
        <v>0</v>
      </c>
      <c r="S31" s="196">
        <v>0</v>
      </c>
      <c r="T31" s="196">
        <v>0</v>
      </c>
      <c r="U31" s="196">
        <v>16</v>
      </c>
      <c r="V31" s="196">
        <v>0</v>
      </c>
      <c r="W31" s="196">
        <v>0</v>
      </c>
      <c r="X31" s="195">
        <v>45</v>
      </c>
      <c r="Y31" s="231"/>
    </row>
    <row r="32" spans="1:25" ht="19.899999999999999" customHeight="1" x14ac:dyDescent="0.15">
      <c r="A32" s="188"/>
      <c r="B32" s="353" t="s">
        <v>138</v>
      </c>
      <c r="C32" s="353"/>
      <c r="D32" s="351" t="s">
        <v>82</v>
      </c>
      <c r="E32" s="351"/>
      <c r="F32" s="351"/>
      <c r="G32" s="186"/>
      <c r="H32" s="185">
        <f t="shared" si="2"/>
        <v>15</v>
      </c>
      <c r="I32" s="197">
        <v>0</v>
      </c>
      <c r="J32" s="196">
        <v>0</v>
      </c>
      <c r="K32" s="196">
        <v>0</v>
      </c>
      <c r="L32" s="196">
        <v>2</v>
      </c>
      <c r="M32" s="196">
        <v>4</v>
      </c>
      <c r="N32" s="196">
        <v>7</v>
      </c>
      <c r="O32" s="196">
        <v>0</v>
      </c>
      <c r="P32" s="196">
        <v>0</v>
      </c>
      <c r="Q32" s="196">
        <v>1</v>
      </c>
      <c r="R32" s="196">
        <v>0</v>
      </c>
      <c r="S32" s="196">
        <v>1</v>
      </c>
      <c r="T32" s="196">
        <v>0</v>
      </c>
      <c r="U32" s="196">
        <v>0</v>
      </c>
      <c r="V32" s="196">
        <v>0</v>
      </c>
      <c r="W32" s="196">
        <v>0</v>
      </c>
      <c r="X32" s="195">
        <v>0</v>
      </c>
      <c r="Y32" s="231"/>
    </row>
    <row r="33" spans="1:25" ht="19.899999999999999" customHeight="1" x14ac:dyDescent="0.15">
      <c r="A33" s="188"/>
      <c r="B33" s="353" t="s">
        <v>139</v>
      </c>
      <c r="C33" s="353"/>
      <c r="D33" s="351" t="s">
        <v>82</v>
      </c>
      <c r="E33" s="351"/>
      <c r="F33" s="351"/>
      <c r="G33" s="186"/>
      <c r="H33" s="185">
        <f t="shared" si="2"/>
        <v>58</v>
      </c>
      <c r="I33" s="197">
        <v>0</v>
      </c>
      <c r="J33" s="196">
        <v>0</v>
      </c>
      <c r="K33" s="196">
        <v>1</v>
      </c>
      <c r="L33" s="196">
        <v>1</v>
      </c>
      <c r="M33" s="196">
        <v>1</v>
      </c>
      <c r="N33" s="196">
        <v>44</v>
      </c>
      <c r="O33" s="196">
        <v>0</v>
      </c>
      <c r="P33" s="196">
        <v>0</v>
      </c>
      <c r="Q33" s="196">
        <v>7</v>
      </c>
      <c r="R33" s="196">
        <v>0</v>
      </c>
      <c r="S33" s="196">
        <v>0</v>
      </c>
      <c r="T33" s="196">
        <v>0</v>
      </c>
      <c r="U33" s="196">
        <v>4</v>
      </c>
      <c r="V33" s="196">
        <v>0</v>
      </c>
      <c r="W33" s="196">
        <v>0</v>
      </c>
      <c r="X33" s="195">
        <v>0</v>
      </c>
      <c r="Y33" s="231"/>
    </row>
    <row r="34" spans="1:25" ht="19.899999999999999" customHeight="1" x14ac:dyDescent="0.15">
      <c r="A34" s="188"/>
      <c r="B34" s="353" t="s">
        <v>140</v>
      </c>
      <c r="C34" s="353"/>
      <c r="D34" s="351" t="s">
        <v>141</v>
      </c>
      <c r="E34" s="351"/>
      <c r="F34" s="351"/>
      <c r="G34" s="186"/>
      <c r="H34" s="185">
        <f t="shared" si="2"/>
        <v>10</v>
      </c>
      <c r="I34" s="197">
        <v>0</v>
      </c>
      <c r="J34" s="196">
        <v>0</v>
      </c>
      <c r="K34" s="196">
        <v>0</v>
      </c>
      <c r="L34" s="196">
        <v>7</v>
      </c>
      <c r="M34" s="196">
        <v>0</v>
      </c>
      <c r="N34" s="196">
        <v>3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5">
        <v>0</v>
      </c>
      <c r="Y34" s="231"/>
    </row>
    <row r="35" spans="1:25" ht="19.899999999999999" customHeight="1" x14ac:dyDescent="0.15">
      <c r="A35" s="188"/>
      <c r="B35" s="353" t="s">
        <v>142</v>
      </c>
      <c r="C35" s="353"/>
      <c r="D35" s="351" t="s">
        <v>143</v>
      </c>
      <c r="E35" s="351"/>
      <c r="F35" s="351"/>
      <c r="G35" s="186"/>
      <c r="H35" s="185">
        <f t="shared" si="2"/>
        <v>109</v>
      </c>
      <c r="I35" s="197">
        <v>0</v>
      </c>
      <c r="J35" s="196">
        <v>0</v>
      </c>
      <c r="K35" s="196">
        <v>0</v>
      </c>
      <c r="L35" s="196">
        <v>7</v>
      </c>
      <c r="M35" s="196">
        <v>21</v>
      </c>
      <c r="N35" s="196">
        <v>39</v>
      </c>
      <c r="O35" s="196">
        <v>1</v>
      </c>
      <c r="P35" s="196">
        <v>3</v>
      </c>
      <c r="Q35" s="196">
        <v>32</v>
      </c>
      <c r="R35" s="196">
        <v>0</v>
      </c>
      <c r="S35" s="196">
        <v>5</v>
      </c>
      <c r="T35" s="196">
        <v>0</v>
      </c>
      <c r="U35" s="196">
        <v>0</v>
      </c>
      <c r="V35" s="196">
        <v>0</v>
      </c>
      <c r="W35" s="196">
        <v>0</v>
      </c>
      <c r="X35" s="195">
        <v>1</v>
      </c>
      <c r="Y35" s="231"/>
    </row>
    <row r="36" spans="1:25" ht="19.899999999999999" customHeight="1" x14ac:dyDescent="0.15">
      <c r="A36" s="188"/>
      <c r="B36" s="353" t="s">
        <v>144</v>
      </c>
      <c r="C36" s="353"/>
      <c r="D36" s="351" t="s">
        <v>145</v>
      </c>
      <c r="E36" s="351"/>
      <c r="F36" s="351"/>
      <c r="G36" s="186"/>
      <c r="H36" s="185">
        <f t="shared" si="2"/>
        <v>13</v>
      </c>
      <c r="I36" s="197">
        <v>3</v>
      </c>
      <c r="J36" s="196">
        <v>0</v>
      </c>
      <c r="K36" s="196">
        <v>0</v>
      </c>
      <c r="L36" s="196">
        <v>3</v>
      </c>
      <c r="M36" s="196">
        <v>0</v>
      </c>
      <c r="N36" s="196">
        <v>4</v>
      </c>
      <c r="O36" s="196">
        <v>0</v>
      </c>
      <c r="P36" s="196">
        <v>0</v>
      </c>
      <c r="Q36" s="196">
        <v>1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5">
        <v>2</v>
      </c>
      <c r="Y36" s="231"/>
    </row>
    <row r="37" spans="1:25" ht="19.899999999999999" customHeight="1" x14ac:dyDescent="0.15">
      <c r="A37" s="188"/>
      <c r="B37" s="353" t="s">
        <v>146</v>
      </c>
      <c r="C37" s="353"/>
      <c r="D37" s="351" t="s">
        <v>145</v>
      </c>
      <c r="E37" s="351"/>
      <c r="F37" s="351"/>
      <c r="G37" s="186"/>
      <c r="H37" s="185">
        <f t="shared" si="2"/>
        <v>60</v>
      </c>
      <c r="I37" s="197">
        <v>1</v>
      </c>
      <c r="J37" s="196">
        <v>0</v>
      </c>
      <c r="K37" s="196">
        <v>0</v>
      </c>
      <c r="L37" s="196">
        <v>3</v>
      </c>
      <c r="M37" s="196">
        <v>19</v>
      </c>
      <c r="N37" s="196">
        <v>15</v>
      </c>
      <c r="O37" s="196">
        <v>0</v>
      </c>
      <c r="P37" s="196">
        <v>0</v>
      </c>
      <c r="Q37" s="196">
        <v>20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5">
        <v>2</v>
      </c>
      <c r="Y37" s="231"/>
    </row>
    <row r="38" spans="1:25" ht="19.899999999999999" customHeight="1" x14ac:dyDescent="0.15">
      <c r="A38" s="188"/>
      <c r="B38" s="353" t="s">
        <v>147</v>
      </c>
      <c r="C38" s="353"/>
      <c r="D38" s="351" t="s">
        <v>145</v>
      </c>
      <c r="E38" s="351"/>
      <c r="F38" s="351"/>
      <c r="G38" s="186"/>
      <c r="H38" s="185">
        <f t="shared" si="2"/>
        <v>138</v>
      </c>
      <c r="I38" s="197">
        <v>11</v>
      </c>
      <c r="J38" s="196">
        <v>0</v>
      </c>
      <c r="K38" s="196">
        <v>1</v>
      </c>
      <c r="L38" s="196">
        <v>22</v>
      </c>
      <c r="M38" s="196">
        <v>9</v>
      </c>
      <c r="N38" s="196">
        <v>51</v>
      </c>
      <c r="O38" s="196">
        <v>3</v>
      </c>
      <c r="P38" s="196">
        <v>0</v>
      </c>
      <c r="Q38" s="196">
        <v>19</v>
      </c>
      <c r="R38" s="196">
        <v>0</v>
      </c>
      <c r="S38" s="196">
        <v>18</v>
      </c>
      <c r="T38" s="196">
        <v>1</v>
      </c>
      <c r="U38" s="196">
        <v>1</v>
      </c>
      <c r="V38" s="196">
        <v>0</v>
      </c>
      <c r="W38" s="196">
        <v>0</v>
      </c>
      <c r="X38" s="195">
        <v>2</v>
      </c>
      <c r="Y38" s="231"/>
    </row>
    <row r="39" spans="1:25" ht="19.899999999999999" customHeight="1" x14ac:dyDescent="0.15">
      <c r="A39" s="188"/>
      <c r="B39" s="353" t="s">
        <v>148</v>
      </c>
      <c r="C39" s="353"/>
      <c r="D39" s="351" t="s">
        <v>82</v>
      </c>
      <c r="E39" s="351"/>
      <c r="F39" s="351"/>
      <c r="G39" s="186"/>
      <c r="H39" s="185">
        <f t="shared" si="2"/>
        <v>81</v>
      </c>
      <c r="I39" s="197">
        <v>2</v>
      </c>
      <c r="J39" s="196">
        <v>0</v>
      </c>
      <c r="K39" s="196">
        <v>0</v>
      </c>
      <c r="L39" s="196">
        <v>24</v>
      </c>
      <c r="M39" s="196">
        <v>15</v>
      </c>
      <c r="N39" s="196">
        <v>21</v>
      </c>
      <c r="O39" s="196">
        <v>0</v>
      </c>
      <c r="P39" s="196">
        <v>1</v>
      </c>
      <c r="Q39" s="196">
        <v>9</v>
      </c>
      <c r="R39" s="196">
        <v>1</v>
      </c>
      <c r="S39" s="196">
        <v>5</v>
      </c>
      <c r="T39" s="196">
        <v>0</v>
      </c>
      <c r="U39" s="196">
        <v>2</v>
      </c>
      <c r="V39" s="196">
        <v>1</v>
      </c>
      <c r="W39" s="196">
        <v>0</v>
      </c>
      <c r="X39" s="195">
        <v>0</v>
      </c>
      <c r="Y39" s="231"/>
    </row>
    <row r="40" spans="1:25" ht="19.899999999999999" customHeight="1" x14ac:dyDescent="0.15">
      <c r="A40" s="188"/>
      <c r="B40" s="353" t="s">
        <v>149</v>
      </c>
      <c r="C40" s="353"/>
      <c r="D40" s="351" t="s">
        <v>153</v>
      </c>
      <c r="E40" s="351"/>
      <c r="F40" s="351"/>
      <c r="G40" s="186"/>
      <c r="H40" s="185">
        <f t="shared" si="2"/>
        <v>7</v>
      </c>
      <c r="I40" s="197">
        <v>0</v>
      </c>
      <c r="J40" s="196">
        <v>0</v>
      </c>
      <c r="K40" s="196">
        <v>0</v>
      </c>
      <c r="L40" s="196">
        <v>1</v>
      </c>
      <c r="M40" s="196">
        <v>2</v>
      </c>
      <c r="N40" s="196">
        <v>0</v>
      </c>
      <c r="O40" s="196">
        <v>1</v>
      </c>
      <c r="P40" s="196">
        <v>0</v>
      </c>
      <c r="Q40" s="196">
        <v>3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5">
        <v>0</v>
      </c>
      <c r="Y40" s="231"/>
    </row>
    <row r="41" spans="1:25" ht="19.899999999999999" customHeight="1" x14ac:dyDescent="0.15">
      <c r="A41" s="188"/>
      <c r="B41" s="353" t="s">
        <v>150</v>
      </c>
      <c r="C41" s="353"/>
      <c r="D41" s="351" t="s">
        <v>153</v>
      </c>
      <c r="E41" s="351"/>
      <c r="F41" s="351"/>
      <c r="G41" s="186"/>
      <c r="H41" s="185">
        <f t="shared" si="2"/>
        <v>91</v>
      </c>
      <c r="I41" s="197">
        <v>2</v>
      </c>
      <c r="J41" s="196">
        <v>0</v>
      </c>
      <c r="K41" s="196">
        <v>0</v>
      </c>
      <c r="L41" s="196">
        <v>15</v>
      </c>
      <c r="M41" s="196">
        <v>2</v>
      </c>
      <c r="N41" s="196">
        <v>47</v>
      </c>
      <c r="O41" s="196">
        <v>1</v>
      </c>
      <c r="P41" s="196">
        <v>0</v>
      </c>
      <c r="Q41" s="196">
        <v>8</v>
      </c>
      <c r="R41" s="196">
        <v>0</v>
      </c>
      <c r="S41" s="196">
        <v>6</v>
      </c>
      <c r="T41" s="196">
        <v>0</v>
      </c>
      <c r="U41" s="196">
        <v>0</v>
      </c>
      <c r="V41" s="196">
        <v>0</v>
      </c>
      <c r="W41" s="196">
        <v>0</v>
      </c>
      <c r="X41" s="195">
        <v>10</v>
      </c>
      <c r="Y41" s="231"/>
    </row>
    <row r="42" spans="1:25" ht="19.899999999999999" customHeight="1" x14ac:dyDescent="0.15">
      <c r="A42" s="188"/>
      <c r="B42" s="353" t="s">
        <v>151</v>
      </c>
      <c r="C42" s="353"/>
      <c r="D42" s="351" t="s">
        <v>82</v>
      </c>
      <c r="E42" s="351"/>
      <c r="F42" s="351"/>
      <c r="G42" s="186"/>
      <c r="H42" s="185">
        <f t="shared" si="2"/>
        <v>217</v>
      </c>
      <c r="I42" s="197">
        <v>4</v>
      </c>
      <c r="J42" s="196">
        <v>0</v>
      </c>
      <c r="K42" s="196">
        <v>0</v>
      </c>
      <c r="L42" s="196">
        <v>15</v>
      </c>
      <c r="M42" s="196">
        <v>20</v>
      </c>
      <c r="N42" s="196">
        <v>75</v>
      </c>
      <c r="O42" s="196">
        <v>1</v>
      </c>
      <c r="P42" s="196">
        <v>5</v>
      </c>
      <c r="Q42" s="196">
        <v>64</v>
      </c>
      <c r="R42" s="196">
        <v>2</v>
      </c>
      <c r="S42" s="196">
        <v>6</v>
      </c>
      <c r="T42" s="196">
        <v>0</v>
      </c>
      <c r="U42" s="196">
        <v>6</v>
      </c>
      <c r="V42" s="196">
        <v>1</v>
      </c>
      <c r="W42" s="196">
        <v>0</v>
      </c>
      <c r="X42" s="195">
        <v>18</v>
      </c>
      <c r="Y42" s="231"/>
    </row>
    <row r="43" spans="1:25" ht="19.899999999999999" customHeight="1" x14ac:dyDescent="0.15">
      <c r="A43" s="188"/>
      <c r="B43" s="353" t="s">
        <v>152</v>
      </c>
      <c r="C43" s="353"/>
      <c r="D43" s="351" t="s">
        <v>82</v>
      </c>
      <c r="E43" s="351"/>
      <c r="F43" s="351"/>
      <c r="G43" s="186"/>
      <c r="H43" s="185">
        <f t="shared" si="2"/>
        <v>40</v>
      </c>
      <c r="I43" s="197">
        <v>1</v>
      </c>
      <c r="J43" s="196">
        <v>0</v>
      </c>
      <c r="K43" s="196">
        <v>0</v>
      </c>
      <c r="L43" s="196">
        <v>5</v>
      </c>
      <c r="M43" s="196">
        <v>7</v>
      </c>
      <c r="N43" s="196">
        <v>9</v>
      </c>
      <c r="O43" s="196">
        <v>0</v>
      </c>
      <c r="P43" s="196">
        <v>2</v>
      </c>
      <c r="Q43" s="196">
        <v>12</v>
      </c>
      <c r="R43" s="196">
        <v>0</v>
      </c>
      <c r="S43" s="196">
        <v>0</v>
      </c>
      <c r="T43" s="196">
        <v>0</v>
      </c>
      <c r="U43" s="196">
        <v>1</v>
      </c>
      <c r="V43" s="196">
        <v>0</v>
      </c>
      <c r="W43" s="196">
        <v>0</v>
      </c>
      <c r="X43" s="195">
        <v>3</v>
      </c>
      <c r="Y43" s="231"/>
    </row>
    <row r="44" spans="1:25" ht="19.899999999999999" customHeight="1" x14ac:dyDescent="0.15">
      <c r="A44" s="188"/>
      <c r="B44" s="353" t="s">
        <v>154</v>
      </c>
      <c r="C44" s="353"/>
      <c r="D44" s="351" t="s">
        <v>82</v>
      </c>
      <c r="E44" s="351"/>
      <c r="F44" s="351"/>
      <c r="G44" s="186"/>
      <c r="H44" s="185">
        <f t="shared" si="2"/>
        <v>114</v>
      </c>
      <c r="I44" s="197">
        <v>0</v>
      </c>
      <c r="J44" s="196">
        <v>0</v>
      </c>
      <c r="K44" s="196">
        <v>0</v>
      </c>
      <c r="L44" s="196">
        <v>9</v>
      </c>
      <c r="M44" s="196">
        <v>30</v>
      </c>
      <c r="N44" s="196">
        <v>59</v>
      </c>
      <c r="O44" s="196">
        <v>2</v>
      </c>
      <c r="P44" s="196">
        <v>5</v>
      </c>
      <c r="Q44" s="196">
        <v>7</v>
      </c>
      <c r="R44" s="196">
        <v>0</v>
      </c>
      <c r="S44" s="196">
        <v>0</v>
      </c>
      <c r="T44" s="196">
        <v>0</v>
      </c>
      <c r="U44" s="196">
        <v>1</v>
      </c>
      <c r="V44" s="196">
        <v>0</v>
      </c>
      <c r="W44" s="196">
        <v>0</v>
      </c>
      <c r="X44" s="195">
        <v>1</v>
      </c>
      <c r="Y44" s="231"/>
    </row>
    <row r="45" spans="1:25" ht="19.899999999999999" customHeight="1" x14ac:dyDescent="0.15">
      <c r="A45" s="188"/>
      <c r="B45" s="353" t="s">
        <v>156</v>
      </c>
      <c r="C45" s="353"/>
      <c r="D45" s="351" t="s">
        <v>155</v>
      </c>
      <c r="E45" s="351"/>
      <c r="F45" s="351"/>
      <c r="G45" s="186"/>
      <c r="H45" s="185">
        <f t="shared" si="2"/>
        <v>44</v>
      </c>
      <c r="I45" s="197">
        <v>0</v>
      </c>
      <c r="J45" s="196">
        <v>0</v>
      </c>
      <c r="K45" s="196">
        <v>0</v>
      </c>
      <c r="L45" s="196">
        <v>4</v>
      </c>
      <c r="M45" s="196">
        <v>25</v>
      </c>
      <c r="N45" s="196">
        <v>6</v>
      </c>
      <c r="O45" s="196">
        <v>0</v>
      </c>
      <c r="P45" s="196">
        <v>3</v>
      </c>
      <c r="Q45" s="196">
        <v>5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5">
        <v>1</v>
      </c>
      <c r="Y45" s="231"/>
    </row>
    <row r="46" spans="1:25" ht="19.899999999999999" customHeight="1" x14ac:dyDescent="0.15">
      <c r="A46" s="188"/>
      <c r="B46" s="353" t="s">
        <v>157</v>
      </c>
      <c r="C46" s="353"/>
      <c r="D46" s="351" t="s">
        <v>155</v>
      </c>
      <c r="E46" s="351"/>
      <c r="F46" s="351"/>
      <c r="G46" s="186"/>
      <c r="H46" s="185">
        <f t="shared" si="2"/>
        <v>504</v>
      </c>
      <c r="I46" s="197">
        <v>14</v>
      </c>
      <c r="J46" s="196">
        <v>0</v>
      </c>
      <c r="K46" s="196">
        <v>0</v>
      </c>
      <c r="L46" s="196">
        <v>75</v>
      </c>
      <c r="M46" s="196">
        <v>64</v>
      </c>
      <c r="N46" s="196">
        <v>155</v>
      </c>
      <c r="O46" s="196">
        <v>0</v>
      </c>
      <c r="P46" s="196">
        <v>6</v>
      </c>
      <c r="Q46" s="196">
        <v>72</v>
      </c>
      <c r="R46" s="196">
        <v>4</v>
      </c>
      <c r="S46" s="196">
        <v>2</v>
      </c>
      <c r="T46" s="196">
        <v>0</v>
      </c>
      <c r="U46" s="196">
        <v>0</v>
      </c>
      <c r="V46" s="196">
        <v>0</v>
      </c>
      <c r="W46" s="196">
        <v>0</v>
      </c>
      <c r="X46" s="195">
        <v>112</v>
      </c>
      <c r="Y46" s="231"/>
    </row>
    <row r="47" spans="1:25" ht="19.899999999999999" customHeight="1" x14ac:dyDescent="0.15">
      <c r="A47" s="188"/>
      <c r="B47" s="353" t="s">
        <v>158</v>
      </c>
      <c r="C47" s="353"/>
      <c r="D47" s="351" t="s">
        <v>155</v>
      </c>
      <c r="E47" s="351"/>
      <c r="F47" s="351"/>
      <c r="G47" s="186"/>
      <c r="H47" s="185">
        <f t="shared" si="2"/>
        <v>93</v>
      </c>
      <c r="I47" s="197">
        <v>2</v>
      </c>
      <c r="J47" s="196">
        <v>12</v>
      </c>
      <c r="K47" s="196">
        <v>0</v>
      </c>
      <c r="L47" s="196">
        <v>1</v>
      </c>
      <c r="M47" s="196">
        <v>13</v>
      </c>
      <c r="N47" s="196">
        <v>57</v>
      </c>
      <c r="O47" s="196">
        <v>0</v>
      </c>
      <c r="P47" s="196">
        <v>0</v>
      </c>
      <c r="Q47" s="196">
        <v>6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5">
        <v>2</v>
      </c>
      <c r="Y47" s="231"/>
    </row>
    <row r="48" spans="1:25" ht="19.899999999999999" customHeight="1" x14ac:dyDescent="0.15">
      <c r="A48" s="188"/>
      <c r="B48" s="353" t="s">
        <v>159</v>
      </c>
      <c r="C48" s="353"/>
      <c r="D48" s="351" t="s">
        <v>131</v>
      </c>
      <c r="E48" s="351"/>
      <c r="F48" s="351"/>
      <c r="G48" s="186"/>
      <c r="H48" s="185">
        <f t="shared" si="2"/>
        <v>45</v>
      </c>
      <c r="I48" s="197">
        <v>5</v>
      </c>
      <c r="J48" s="196">
        <v>0</v>
      </c>
      <c r="K48" s="196">
        <v>0</v>
      </c>
      <c r="L48" s="196">
        <v>13</v>
      </c>
      <c r="M48" s="196">
        <v>0</v>
      </c>
      <c r="N48" s="196">
        <v>7</v>
      </c>
      <c r="O48" s="196">
        <v>0</v>
      </c>
      <c r="P48" s="196">
        <v>0</v>
      </c>
      <c r="Q48" s="196">
        <v>6</v>
      </c>
      <c r="R48" s="196">
        <v>0</v>
      </c>
      <c r="S48" s="196">
        <v>0</v>
      </c>
      <c r="T48" s="196">
        <v>0</v>
      </c>
      <c r="U48" s="196">
        <v>13</v>
      </c>
      <c r="V48" s="196">
        <v>1</v>
      </c>
      <c r="W48" s="196">
        <v>0</v>
      </c>
      <c r="X48" s="195">
        <v>0</v>
      </c>
      <c r="Y48" s="231"/>
    </row>
    <row r="49" spans="1:25" ht="19.899999999999999" customHeight="1" x14ac:dyDescent="0.15">
      <c r="A49" s="188"/>
      <c r="B49" s="353" t="s">
        <v>160</v>
      </c>
      <c r="C49" s="353"/>
      <c r="D49" s="351" t="s">
        <v>161</v>
      </c>
      <c r="E49" s="351"/>
      <c r="F49" s="351"/>
      <c r="G49" s="186"/>
      <c r="H49" s="185">
        <f t="shared" si="2"/>
        <v>37</v>
      </c>
      <c r="I49" s="197">
        <v>4</v>
      </c>
      <c r="J49" s="196">
        <v>0</v>
      </c>
      <c r="K49" s="196">
        <v>0</v>
      </c>
      <c r="L49" s="196">
        <v>8</v>
      </c>
      <c r="M49" s="196">
        <v>1</v>
      </c>
      <c r="N49" s="196">
        <v>10</v>
      </c>
      <c r="O49" s="196">
        <v>5</v>
      </c>
      <c r="P49" s="196">
        <v>0</v>
      </c>
      <c r="Q49" s="196">
        <v>2</v>
      </c>
      <c r="R49" s="196">
        <v>0</v>
      </c>
      <c r="S49" s="196">
        <v>0</v>
      </c>
      <c r="T49" s="196">
        <v>0</v>
      </c>
      <c r="U49" s="196">
        <v>7</v>
      </c>
      <c r="V49" s="196">
        <v>0</v>
      </c>
      <c r="W49" s="196">
        <v>0</v>
      </c>
      <c r="X49" s="195">
        <v>0</v>
      </c>
      <c r="Y49" s="231"/>
    </row>
    <row r="50" spans="1:25" ht="19.899999999999999" customHeight="1" x14ac:dyDescent="0.15">
      <c r="A50" s="188"/>
      <c r="B50" s="353" t="s">
        <v>162</v>
      </c>
      <c r="C50" s="353"/>
      <c r="D50" s="355" t="s">
        <v>228</v>
      </c>
      <c r="E50" s="355"/>
      <c r="F50" s="355"/>
      <c r="G50" s="186"/>
      <c r="H50" s="185">
        <f t="shared" si="2"/>
        <v>1156</v>
      </c>
      <c r="I50" s="197">
        <v>10</v>
      </c>
      <c r="J50" s="196">
        <v>4</v>
      </c>
      <c r="K50" s="196">
        <v>0</v>
      </c>
      <c r="L50" s="196">
        <v>32</v>
      </c>
      <c r="M50" s="196">
        <v>30</v>
      </c>
      <c r="N50" s="196">
        <v>53</v>
      </c>
      <c r="O50" s="196">
        <v>22</v>
      </c>
      <c r="P50" s="196">
        <v>2</v>
      </c>
      <c r="Q50" s="196">
        <v>34</v>
      </c>
      <c r="R50" s="196">
        <v>0</v>
      </c>
      <c r="S50" s="196">
        <v>940</v>
      </c>
      <c r="T50" s="196">
        <v>0</v>
      </c>
      <c r="U50" s="196">
        <v>1</v>
      </c>
      <c r="V50" s="196">
        <v>0</v>
      </c>
      <c r="W50" s="196">
        <v>0</v>
      </c>
      <c r="X50" s="195">
        <v>28</v>
      </c>
      <c r="Y50" s="231"/>
    </row>
    <row r="51" spans="1:25" ht="19.899999999999999" customHeight="1" x14ac:dyDescent="0.15">
      <c r="A51" s="188"/>
      <c r="B51" s="353" t="s">
        <v>164</v>
      </c>
      <c r="C51" s="353"/>
      <c r="D51" s="355" t="s">
        <v>125</v>
      </c>
      <c r="E51" s="355"/>
      <c r="F51" s="355"/>
      <c r="G51" s="186"/>
      <c r="H51" s="185">
        <f t="shared" si="2"/>
        <v>384</v>
      </c>
      <c r="I51" s="197">
        <v>4</v>
      </c>
      <c r="J51" s="196">
        <v>0</v>
      </c>
      <c r="K51" s="196">
        <v>0</v>
      </c>
      <c r="L51" s="196">
        <v>37</v>
      </c>
      <c r="M51" s="196">
        <v>102</v>
      </c>
      <c r="N51" s="196">
        <v>92</v>
      </c>
      <c r="O51" s="196">
        <v>4</v>
      </c>
      <c r="P51" s="196">
        <v>8</v>
      </c>
      <c r="Q51" s="196">
        <v>32</v>
      </c>
      <c r="R51" s="196">
        <v>0</v>
      </c>
      <c r="S51" s="196">
        <v>12</v>
      </c>
      <c r="T51" s="196">
        <v>0</v>
      </c>
      <c r="U51" s="196">
        <v>9</v>
      </c>
      <c r="V51" s="196">
        <v>0</v>
      </c>
      <c r="W51" s="196">
        <v>0</v>
      </c>
      <c r="X51" s="195">
        <v>84</v>
      </c>
      <c r="Y51" s="231"/>
    </row>
    <row r="52" spans="1:25" ht="19.899999999999999" customHeight="1" x14ac:dyDescent="0.15">
      <c r="A52" s="188"/>
      <c r="B52" s="353" t="s">
        <v>166</v>
      </c>
      <c r="C52" s="353"/>
      <c r="D52" s="351" t="s">
        <v>167</v>
      </c>
      <c r="E52" s="351"/>
      <c r="F52" s="351"/>
      <c r="G52" s="186"/>
      <c r="H52" s="185">
        <f t="shared" si="2"/>
        <v>205</v>
      </c>
      <c r="I52" s="197">
        <v>9</v>
      </c>
      <c r="J52" s="196">
        <v>0</v>
      </c>
      <c r="K52" s="196">
        <v>0</v>
      </c>
      <c r="L52" s="196">
        <v>19</v>
      </c>
      <c r="M52" s="196">
        <v>37</v>
      </c>
      <c r="N52" s="196">
        <v>101</v>
      </c>
      <c r="O52" s="196">
        <v>3</v>
      </c>
      <c r="P52" s="196">
        <v>2</v>
      </c>
      <c r="Q52" s="196">
        <v>15</v>
      </c>
      <c r="R52" s="196">
        <v>1</v>
      </c>
      <c r="S52" s="196">
        <v>0</v>
      </c>
      <c r="T52" s="196">
        <v>0</v>
      </c>
      <c r="U52" s="196">
        <v>15</v>
      </c>
      <c r="V52" s="196">
        <v>0</v>
      </c>
      <c r="W52" s="196">
        <v>0</v>
      </c>
      <c r="X52" s="195">
        <v>3</v>
      </c>
      <c r="Y52" s="231"/>
    </row>
    <row r="53" spans="1:25" s="162" customFormat="1" ht="19.899999999999999" customHeight="1" thickBot="1" x14ac:dyDescent="0.2">
      <c r="A53" s="181"/>
      <c r="B53" s="364" t="s">
        <v>168</v>
      </c>
      <c r="C53" s="364"/>
      <c r="D53" s="365" t="s">
        <v>82</v>
      </c>
      <c r="E53" s="365"/>
      <c r="F53" s="365"/>
      <c r="G53" s="180"/>
      <c r="H53" s="179">
        <f t="shared" si="2"/>
        <v>31</v>
      </c>
      <c r="I53" s="305">
        <v>2</v>
      </c>
      <c r="J53" s="306">
        <v>0</v>
      </c>
      <c r="K53" s="306">
        <v>0</v>
      </c>
      <c r="L53" s="306">
        <v>7</v>
      </c>
      <c r="M53" s="306">
        <v>4</v>
      </c>
      <c r="N53" s="306">
        <v>4</v>
      </c>
      <c r="O53" s="306">
        <v>0</v>
      </c>
      <c r="P53" s="306">
        <v>0</v>
      </c>
      <c r="Q53" s="306">
        <v>5</v>
      </c>
      <c r="R53" s="306">
        <v>0</v>
      </c>
      <c r="S53" s="306">
        <v>0</v>
      </c>
      <c r="T53" s="306">
        <v>0</v>
      </c>
      <c r="U53" s="306">
        <v>0</v>
      </c>
      <c r="V53" s="306">
        <v>0</v>
      </c>
      <c r="W53" s="306">
        <v>0</v>
      </c>
      <c r="X53" s="307">
        <v>9</v>
      </c>
      <c r="Y53" s="234"/>
    </row>
    <row r="54" spans="1:25" s="162" customFormat="1" ht="7.5" customHeight="1" thickBot="1" x14ac:dyDescent="0.2">
      <c r="A54" s="233"/>
      <c r="B54" s="286"/>
      <c r="C54" s="286"/>
      <c r="D54" s="286"/>
      <c r="E54" s="279"/>
      <c r="F54" s="240"/>
      <c r="G54" s="270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34"/>
    </row>
    <row r="55" spans="1:25" s="295" customFormat="1" ht="7.15" customHeight="1" x14ac:dyDescent="0.15">
      <c r="A55" s="352" t="s">
        <v>67</v>
      </c>
      <c r="B55" s="356"/>
      <c r="C55" s="356"/>
      <c r="D55" s="356"/>
      <c r="E55" s="356"/>
      <c r="F55" s="356"/>
      <c r="G55" s="357"/>
      <c r="H55" s="191"/>
      <c r="I55" s="203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89"/>
      <c r="Y55" s="282"/>
    </row>
    <row r="56" spans="1:25" s="160" customFormat="1" ht="54" customHeight="1" x14ac:dyDescent="0.15">
      <c r="A56" s="358"/>
      <c r="B56" s="359"/>
      <c r="C56" s="359"/>
      <c r="D56" s="359"/>
      <c r="E56" s="359"/>
      <c r="F56" s="359"/>
      <c r="G56" s="360"/>
      <c r="H56" s="218" t="s">
        <v>16</v>
      </c>
      <c r="I56" s="217" t="s">
        <v>15</v>
      </c>
      <c r="J56" s="215" t="s">
        <v>14</v>
      </c>
      <c r="K56" s="215" t="s">
        <v>13</v>
      </c>
      <c r="L56" s="215" t="s">
        <v>12</v>
      </c>
      <c r="M56" s="215" t="s">
        <v>11</v>
      </c>
      <c r="N56" s="215" t="s">
        <v>10</v>
      </c>
      <c r="O56" s="215" t="s">
        <v>9</v>
      </c>
      <c r="P56" s="215" t="s">
        <v>8</v>
      </c>
      <c r="Q56" s="215" t="s">
        <v>7</v>
      </c>
      <c r="R56" s="215" t="s">
        <v>6</v>
      </c>
      <c r="S56" s="216" t="s">
        <v>5</v>
      </c>
      <c r="T56" s="215" t="s">
        <v>4</v>
      </c>
      <c r="U56" s="215" t="s">
        <v>3</v>
      </c>
      <c r="V56" s="215" t="s">
        <v>2</v>
      </c>
      <c r="W56" s="215" t="s">
        <v>1</v>
      </c>
      <c r="X56" s="223" t="s">
        <v>0</v>
      </c>
      <c r="Y56" s="198"/>
    </row>
    <row r="57" spans="1:25" s="160" customFormat="1" ht="6" customHeight="1" thickBot="1" x14ac:dyDescent="0.2">
      <c r="A57" s="361"/>
      <c r="B57" s="362"/>
      <c r="C57" s="362"/>
      <c r="D57" s="362"/>
      <c r="E57" s="362"/>
      <c r="F57" s="362"/>
      <c r="G57" s="363"/>
      <c r="H57" s="296"/>
      <c r="I57" s="297"/>
      <c r="J57" s="298"/>
      <c r="K57" s="298"/>
      <c r="L57" s="298"/>
      <c r="M57" s="298"/>
      <c r="N57" s="298"/>
      <c r="O57" s="298"/>
      <c r="P57" s="298"/>
      <c r="Q57" s="298"/>
      <c r="R57" s="298"/>
      <c r="S57" s="299"/>
      <c r="T57" s="298"/>
      <c r="U57" s="298"/>
      <c r="V57" s="298"/>
      <c r="W57" s="298"/>
      <c r="X57" s="300"/>
      <c r="Y57" s="198"/>
    </row>
    <row r="58" spans="1:25" s="160" customFormat="1" ht="15" customHeight="1" x14ac:dyDescent="0.15">
      <c r="A58" s="193"/>
      <c r="B58" s="347"/>
      <c r="C58" s="347"/>
      <c r="D58" s="347"/>
      <c r="E58" s="347"/>
      <c r="F58" s="347"/>
      <c r="G58" s="192"/>
      <c r="H58" s="191" t="s">
        <v>19</v>
      </c>
      <c r="I58" s="302" t="s">
        <v>19</v>
      </c>
      <c r="J58" s="190" t="s">
        <v>19</v>
      </c>
      <c r="K58" s="190" t="s">
        <v>19</v>
      </c>
      <c r="L58" s="190" t="s">
        <v>19</v>
      </c>
      <c r="M58" s="190" t="s">
        <v>19</v>
      </c>
      <c r="N58" s="190" t="s">
        <v>19</v>
      </c>
      <c r="O58" s="190" t="s">
        <v>19</v>
      </c>
      <c r="P58" s="190" t="s">
        <v>19</v>
      </c>
      <c r="Q58" s="190" t="s">
        <v>19</v>
      </c>
      <c r="R58" s="190" t="s">
        <v>19</v>
      </c>
      <c r="S58" s="190" t="s">
        <v>19</v>
      </c>
      <c r="T58" s="190" t="s">
        <v>19</v>
      </c>
      <c r="U58" s="190" t="s">
        <v>19</v>
      </c>
      <c r="V58" s="190" t="s">
        <v>19</v>
      </c>
      <c r="W58" s="190" t="s">
        <v>19</v>
      </c>
      <c r="X58" s="189" t="s">
        <v>19</v>
      </c>
      <c r="Y58" s="198"/>
    </row>
    <row r="59" spans="1:25" ht="19.899999999999999" customHeight="1" x14ac:dyDescent="0.15">
      <c r="A59" s="188"/>
      <c r="B59" s="353" t="s">
        <v>169</v>
      </c>
      <c r="C59" s="353"/>
      <c r="D59" s="355" t="s">
        <v>125</v>
      </c>
      <c r="E59" s="355"/>
      <c r="F59" s="355"/>
      <c r="G59" s="186"/>
      <c r="H59" s="185">
        <f t="shared" ref="H59:H81" si="3">SUM(I59:X59)</f>
        <v>116</v>
      </c>
      <c r="I59" s="235">
        <v>1</v>
      </c>
      <c r="J59" s="196">
        <v>0</v>
      </c>
      <c r="K59" s="236">
        <v>0</v>
      </c>
      <c r="L59" s="236">
        <v>29</v>
      </c>
      <c r="M59" s="236">
        <v>22</v>
      </c>
      <c r="N59" s="236">
        <v>39</v>
      </c>
      <c r="O59" s="236">
        <v>0</v>
      </c>
      <c r="P59" s="236">
        <v>0</v>
      </c>
      <c r="Q59" s="236">
        <v>19</v>
      </c>
      <c r="R59" s="196">
        <v>0</v>
      </c>
      <c r="S59" s="236">
        <v>0</v>
      </c>
      <c r="T59" s="196">
        <v>0</v>
      </c>
      <c r="U59" s="236">
        <v>4</v>
      </c>
      <c r="V59" s="196">
        <v>0</v>
      </c>
      <c r="W59" s="196">
        <v>0</v>
      </c>
      <c r="X59" s="237">
        <v>2</v>
      </c>
      <c r="Y59" s="231"/>
    </row>
    <row r="60" spans="1:25" ht="19.899999999999999" customHeight="1" x14ac:dyDescent="0.15">
      <c r="A60" s="188"/>
      <c r="B60" s="353" t="s">
        <v>171</v>
      </c>
      <c r="C60" s="353"/>
      <c r="D60" s="351" t="s">
        <v>82</v>
      </c>
      <c r="E60" s="351"/>
      <c r="F60" s="351"/>
      <c r="G60" s="186"/>
      <c r="H60" s="185">
        <f t="shared" si="3"/>
        <v>92</v>
      </c>
      <c r="I60" s="235">
        <v>3</v>
      </c>
      <c r="J60" s="196">
        <v>0</v>
      </c>
      <c r="K60" s="196">
        <v>0</v>
      </c>
      <c r="L60" s="236">
        <v>17</v>
      </c>
      <c r="M60" s="236">
        <v>28</v>
      </c>
      <c r="N60" s="236">
        <v>16</v>
      </c>
      <c r="O60" s="196">
        <v>0</v>
      </c>
      <c r="P60" s="196">
        <v>0</v>
      </c>
      <c r="Q60" s="236">
        <v>13</v>
      </c>
      <c r="R60" s="196">
        <v>0</v>
      </c>
      <c r="S60" s="236">
        <v>1</v>
      </c>
      <c r="T60" s="196">
        <v>0</v>
      </c>
      <c r="U60" s="236">
        <v>4</v>
      </c>
      <c r="V60" s="196">
        <v>0</v>
      </c>
      <c r="W60" s="196">
        <v>0</v>
      </c>
      <c r="X60" s="237">
        <v>10</v>
      </c>
      <c r="Y60" s="231"/>
    </row>
    <row r="61" spans="1:25" ht="19.899999999999999" customHeight="1" x14ac:dyDescent="0.15">
      <c r="A61" s="188"/>
      <c r="B61" s="353" t="s">
        <v>172</v>
      </c>
      <c r="C61" s="353"/>
      <c r="D61" s="351" t="s">
        <v>165</v>
      </c>
      <c r="E61" s="351"/>
      <c r="F61" s="351"/>
      <c r="G61" s="186"/>
      <c r="H61" s="185">
        <f t="shared" si="3"/>
        <v>94</v>
      </c>
      <c r="I61" s="197">
        <v>2</v>
      </c>
      <c r="J61" s="196">
        <v>0</v>
      </c>
      <c r="K61" s="196">
        <v>0</v>
      </c>
      <c r="L61" s="196">
        <v>19</v>
      </c>
      <c r="M61" s="196">
        <v>16</v>
      </c>
      <c r="N61" s="196">
        <v>24</v>
      </c>
      <c r="O61" s="196">
        <v>4</v>
      </c>
      <c r="P61" s="196">
        <v>0</v>
      </c>
      <c r="Q61" s="196">
        <v>11</v>
      </c>
      <c r="R61" s="196">
        <v>0</v>
      </c>
      <c r="S61" s="196">
        <v>8</v>
      </c>
      <c r="T61" s="196">
        <v>0</v>
      </c>
      <c r="U61" s="196">
        <v>9</v>
      </c>
      <c r="V61" s="196">
        <v>0</v>
      </c>
      <c r="W61" s="196">
        <v>0</v>
      </c>
      <c r="X61" s="195">
        <v>1</v>
      </c>
      <c r="Y61" s="231"/>
    </row>
    <row r="62" spans="1:25" ht="19.899999999999999" customHeight="1" x14ac:dyDescent="0.15">
      <c r="A62" s="188"/>
      <c r="B62" s="353" t="s">
        <v>173</v>
      </c>
      <c r="C62" s="353"/>
      <c r="D62" s="351" t="s">
        <v>165</v>
      </c>
      <c r="E62" s="351"/>
      <c r="F62" s="351"/>
      <c r="G62" s="186"/>
      <c r="H62" s="185">
        <f t="shared" si="3"/>
        <v>15</v>
      </c>
      <c r="I62" s="197">
        <v>2</v>
      </c>
      <c r="J62" s="196">
        <v>0</v>
      </c>
      <c r="K62" s="196">
        <v>0</v>
      </c>
      <c r="L62" s="196">
        <v>4</v>
      </c>
      <c r="M62" s="196">
        <v>1</v>
      </c>
      <c r="N62" s="196">
        <v>7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5">
        <v>1</v>
      </c>
      <c r="Y62" s="231"/>
    </row>
    <row r="63" spans="1:25" s="163" customFormat="1" ht="19.899999999999999" customHeight="1" x14ac:dyDescent="0.15">
      <c r="A63" s="188"/>
      <c r="B63" s="353" t="s">
        <v>175</v>
      </c>
      <c r="C63" s="353"/>
      <c r="D63" s="351" t="s">
        <v>224</v>
      </c>
      <c r="E63" s="351"/>
      <c r="F63" s="351"/>
      <c r="G63" s="186"/>
      <c r="H63" s="185">
        <f t="shared" si="3"/>
        <v>28</v>
      </c>
      <c r="I63" s="197">
        <v>0</v>
      </c>
      <c r="J63" s="196">
        <v>0</v>
      </c>
      <c r="K63" s="196">
        <v>0</v>
      </c>
      <c r="L63" s="196">
        <v>9</v>
      </c>
      <c r="M63" s="196">
        <v>2</v>
      </c>
      <c r="N63" s="196">
        <v>16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5">
        <v>1</v>
      </c>
      <c r="Y63" s="233"/>
    </row>
    <row r="64" spans="1:25" ht="19.899999999999999" customHeight="1" x14ac:dyDescent="0.15">
      <c r="A64" s="188"/>
      <c r="B64" s="353" t="s">
        <v>176</v>
      </c>
      <c r="C64" s="353"/>
      <c r="D64" s="351" t="s">
        <v>82</v>
      </c>
      <c r="E64" s="351"/>
      <c r="F64" s="351"/>
      <c r="G64" s="186"/>
      <c r="H64" s="185">
        <f t="shared" si="3"/>
        <v>39</v>
      </c>
      <c r="I64" s="197">
        <v>0</v>
      </c>
      <c r="J64" s="196">
        <v>0</v>
      </c>
      <c r="K64" s="196">
        <v>4</v>
      </c>
      <c r="L64" s="196">
        <v>7</v>
      </c>
      <c r="M64" s="196">
        <v>9</v>
      </c>
      <c r="N64" s="196">
        <v>4</v>
      </c>
      <c r="O64" s="196">
        <v>1</v>
      </c>
      <c r="P64" s="196">
        <v>0</v>
      </c>
      <c r="Q64" s="196">
        <v>7</v>
      </c>
      <c r="R64" s="196">
        <v>0</v>
      </c>
      <c r="S64" s="196">
        <v>0</v>
      </c>
      <c r="T64" s="196">
        <v>2</v>
      </c>
      <c r="U64" s="196">
        <v>0</v>
      </c>
      <c r="V64" s="196">
        <v>0</v>
      </c>
      <c r="W64" s="196">
        <v>1</v>
      </c>
      <c r="X64" s="195">
        <v>4</v>
      </c>
      <c r="Y64" s="231"/>
    </row>
    <row r="65" spans="1:25" ht="19.899999999999999" customHeight="1" x14ac:dyDescent="0.15">
      <c r="A65" s="202"/>
      <c r="B65" s="351" t="s">
        <v>177</v>
      </c>
      <c r="C65" s="351"/>
      <c r="D65" s="351" t="s">
        <v>170</v>
      </c>
      <c r="E65" s="351"/>
      <c r="F65" s="351"/>
      <c r="G65" s="186"/>
      <c r="H65" s="185">
        <f t="shared" si="3"/>
        <v>13</v>
      </c>
      <c r="I65" s="197">
        <v>1</v>
      </c>
      <c r="J65" s="196">
        <v>0</v>
      </c>
      <c r="K65" s="196">
        <v>0</v>
      </c>
      <c r="L65" s="196">
        <v>1</v>
      </c>
      <c r="M65" s="196">
        <v>4</v>
      </c>
      <c r="N65" s="196">
        <v>6</v>
      </c>
      <c r="O65" s="196">
        <v>0</v>
      </c>
      <c r="P65" s="196">
        <v>0</v>
      </c>
      <c r="Q65" s="196">
        <v>0</v>
      </c>
      <c r="R65" s="196">
        <v>1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5">
        <v>0</v>
      </c>
      <c r="Y65" s="231"/>
    </row>
    <row r="66" spans="1:25" ht="19.899999999999999" customHeight="1" x14ac:dyDescent="0.15">
      <c r="A66" s="188"/>
      <c r="B66" s="353" t="s">
        <v>178</v>
      </c>
      <c r="C66" s="353"/>
      <c r="D66" s="351" t="s">
        <v>129</v>
      </c>
      <c r="E66" s="351"/>
      <c r="F66" s="351"/>
      <c r="G66" s="186"/>
      <c r="H66" s="185">
        <f t="shared" si="3"/>
        <v>18</v>
      </c>
      <c r="I66" s="197">
        <v>0</v>
      </c>
      <c r="J66" s="196">
        <v>0</v>
      </c>
      <c r="K66" s="196">
        <v>0</v>
      </c>
      <c r="L66" s="196">
        <v>3</v>
      </c>
      <c r="M66" s="196">
        <v>4</v>
      </c>
      <c r="N66" s="196">
        <v>11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5">
        <v>0</v>
      </c>
      <c r="Y66" s="231"/>
    </row>
    <row r="67" spans="1:25" ht="19.899999999999999" customHeight="1" x14ac:dyDescent="0.15">
      <c r="A67" s="188"/>
      <c r="B67" s="353" t="s">
        <v>179</v>
      </c>
      <c r="C67" s="353"/>
      <c r="D67" s="351" t="s">
        <v>129</v>
      </c>
      <c r="E67" s="351"/>
      <c r="F67" s="351"/>
      <c r="G67" s="186"/>
      <c r="H67" s="185">
        <f t="shared" si="3"/>
        <v>16</v>
      </c>
      <c r="I67" s="197">
        <v>7</v>
      </c>
      <c r="J67" s="196">
        <v>0</v>
      </c>
      <c r="K67" s="196">
        <v>0</v>
      </c>
      <c r="L67" s="196">
        <v>4</v>
      </c>
      <c r="M67" s="196">
        <v>0</v>
      </c>
      <c r="N67" s="196">
        <v>2</v>
      </c>
      <c r="O67" s="196">
        <v>3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5">
        <v>0</v>
      </c>
      <c r="Y67" s="231"/>
    </row>
    <row r="68" spans="1:25" ht="19.899999999999999" customHeight="1" x14ac:dyDescent="0.15">
      <c r="A68" s="188"/>
      <c r="B68" s="353" t="s">
        <v>180</v>
      </c>
      <c r="C68" s="353"/>
      <c r="D68" s="351" t="s">
        <v>170</v>
      </c>
      <c r="E68" s="351"/>
      <c r="F68" s="351"/>
      <c r="G68" s="186"/>
      <c r="H68" s="185">
        <f t="shared" si="3"/>
        <v>4</v>
      </c>
      <c r="I68" s="197">
        <v>0</v>
      </c>
      <c r="J68" s="196">
        <v>0</v>
      </c>
      <c r="K68" s="196">
        <v>0</v>
      </c>
      <c r="L68" s="196">
        <v>0</v>
      </c>
      <c r="M68" s="196">
        <v>1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2</v>
      </c>
      <c r="T68" s="196">
        <v>0</v>
      </c>
      <c r="U68" s="196">
        <v>0</v>
      </c>
      <c r="V68" s="196">
        <v>0</v>
      </c>
      <c r="W68" s="196">
        <v>0</v>
      </c>
      <c r="X68" s="195">
        <v>1</v>
      </c>
      <c r="Y68" s="231"/>
    </row>
    <row r="69" spans="1:25" ht="19.899999999999999" customHeight="1" x14ac:dyDescent="0.15">
      <c r="A69" s="188"/>
      <c r="B69" s="353" t="s">
        <v>181</v>
      </c>
      <c r="C69" s="353"/>
      <c r="D69" s="351" t="s">
        <v>129</v>
      </c>
      <c r="E69" s="351"/>
      <c r="F69" s="351"/>
      <c r="G69" s="186"/>
      <c r="H69" s="185">
        <f t="shared" si="3"/>
        <v>7</v>
      </c>
      <c r="I69" s="197">
        <v>0</v>
      </c>
      <c r="J69" s="196">
        <v>0</v>
      </c>
      <c r="K69" s="196">
        <v>0</v>
      </c>
      <c r="L69" s="196">
        <v>1</v>
      </c>
      <c r="M69" s="196">
        <v>2</v>
      </c>
      <c r="N69" s="196">
        <v>1</v>
      </c>
      <c r="O69" s="196">
        <v>0</v>
      </c>
      <c r="P69" s="196">
        <v>0</v>
      </c>
      <c r="Q69" s="196">
        <v>3</v>
      </c>
      <c r="R69" s="196">
        <v>0</v>
      </c>
      <c r="S69" s="196">
        <v>0</v>
      </c>
      <c r="T69" s="196">
        <v>0</v>
      </c>
      <c r="U69" s="196">
        <v>0</v>
      </c>
      <c r="V69" s="196">
        <v>0</v>
      </c>
      <c r="W69" s="196">
        <v>0</v>
      </c>
      <c r="X69" s="195">
        <v>0</v>
      </c>
      <c r="Y69" s="231"/>
    </row>
    <row r="70" spans="1:25" ht="19.899999999999999" customHeight="1" x14ac:dyDescent="0.15">
      <c r="A70" s="188"/>
      <c r="B70" s="353" t="s">
        <v>182</v>
      </c>
      <c r="C70" s="353"/>
      <c r="D70" s="351" t="s">
        <v>82</v>
      </c>
      <c r="E70" s="351"/>
      <c r="F70" s="351"/>
      <c r="G70" s="186"/>
      <c r="H70" s="185">
        <f t="shared" si="3"/>
        <v>9</v>
      </c>
      <c r="I70" s="197">
        <v>2</v>
      </c>
      <c r="J70" s="196">
        <v>0</v>
      </c>
      <c r="K70" s="196">
        <v>0</v>
      </c>
      <c r="L70" s="196">
        <v>6</v>
      </c>
      <c r="M70" s="196">
        <v>0</v>
      </c>
      <c r="N70" s="196">
        <v>1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0</v>
      </c>
      <c r="W70" s="196">
        <v>0</v>
      </c>
      <c r="X70" s="195">
        <v>0</v>
      </c>
      <c r="Y70" s="231"/>
    </row>
    <row r="71" spans="1:25" ht="19.899999999999999" customHeight="1" x14ac:dyDescent="0.15">
      <c r="A71" s="188"/>
      <c r="B71" s="353" t="s">
        <v>183</v>
      </c>
      <c r="C71" s="353"/>
      <c r="D71" s="351" t="s">
        <v>224</v>
      </c>
      <c r="E71" s="351"/>
      <c r="F71" s="351"/>
      <c r="G71" s="186"/>
      <c r="H71" s="185">
        <f t="shared" si="3"/>
        <v>8</v>
      </c>
      <c r="I71" s="197">
        <v>0</v>
      </c>
      <c r="J71" s="196">
        <v>0</v>
      </c>
      <c r="K71" s="196">
        <v>1</v>
      </c>
      <c r="L71" s="196">
        <v>0</v>
      </c>
      <c r="M71" s="196">
        <v>6</v>
      </c>
      <c r="N71" s="196">
        <v>1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5">
        <v>0</v>
      </c>
      <c r="Y71" s="231"/>
    </row>
    <row r="72" spans="1:25" ht="19.899999999999999" customHeight="1" x14ac:dyDescent="0.15">
      <c r="A72" s="188"/>
      <c r="B72" s="353" t="s">
        <v>184</v>
      </c>
      <c r="C72" s="353"/>
      <c r="D72" s="351" t="s">
        <v>82</v>
      </c>
      <c r="E72" s="351"/>
      <c r="F72" s="351"/>
      <c r="G72" s="186"/>
      <c r="H72" s="185">
        <f t="shared" si="3"/>
        <v>32</v>
      </c>
      <c r="I72" s="197">
        <v>0</v>
      </c>
      <c r="J72" s="196">
        <v>0</v>
      </c>
      <c r="K72" s="196">
        <v>0</v>
      </c>
      <c r="L72" s="196">
        <v>8</v>
      </c>
      <c r="M72" s="196">
        <v>6</v>
      </c>
      <c r="N72" s="196">
        <v>3</v>
      </c>
      <c r="O72" s="196">
        <v>0</v>
      </c>
      <c r="P72" s="196">
        <v>0</v>
      </c>
      <c r="Q72" s="196">
        <v>9</v>
      </c>
      <c r="R72" s="196">
        <v>0</v>
      </c>
      <c r="S72" s="196">
        <v>0</v>
      </c>
      <c r="T72" s="196">
        <v>0</v>
      </c>
      <c r="U72" s="196">
        <v>5</v>
      </c>
      <c r="V72" s="196">
        <v>0</v>
      </c>
      <c r="W72" s="196">
        <v>0</v>
      </c>
      <c r="X72" s="195">
        <v>1</v>
      </c>
      <c r="Y72" s="231"/>
    </row>
    <row r="73" spans="1:25" ht="19.899999999999999" customHeight="1" x14ac:dyDescent="0.15">
      <c r="A73" s="188"/>
      <c r="B73" s="353" t="s">
        <v>185</v>
      </c>
      <c r="C73" s="353"/>
      <c r="D73" s="351" t="s">
        <v>129</v>
      </c>
      <c r="E73" s="351"/>
      <c r="F73" s="351"/>
      <c r="G73" s="186"/>
      <c r="H73" s="185">
        <f t="shared" si="3"/>
        <v>170</v>
      </c>
      <c r="I73" s="197">
        <v>16</v>
      </c>
      <c r="J73" s="196">
        <v>1</v>
      </c>
      <c r="K73" s="196">
        <v>0</v>
      </c>
      <c r="L73" s="196">
        <v>18</v>
      </c>
      <c r="M73" s="196">
        <v>20</v>
      </c>
      <c r="N73" s="196">
        <v>37</v>
      </c>
      <c r="O73" s="196">
        <v>15</v>
      </c>
      <c r="P73" s="196">
        <v>4</v>
      </c>
      <c r="Q73" s="196">
        <v>49</v>
      </c>
      <c r="R73" s="196">
        <v>4</v>
      </c>
      <c r="S73" s="196">
        <v>2</v>
      </c>
      <c r="T73" s="196">
        <v>0</v>
      </c>
      <c r="U73" s="196">
        <v>4</v>
      </c>
      <c r="V73" s="196">
        <v>0</v>
      </c>
      <c r="W73" s="196">
        <v>0</v>
      </c>
      <c r="X73" s="195">
        <v>0</v>
      </c>
      <c r="Y73" s="231"/>
    </row>
    <row r="74" spans="1:25" ht="19.899999999999999" customHeight="1" x14ac:dyDescent="0.15">
      <c r="A74" s="188"/>
      <c r="B74" s="353" t="s">
        <v>186</v>
      </c>
      <c r="C74" s="353"/>
      <c r="D74" s="351" t="s">
        <v>82</v>
      </c>
      <c r="E74" s="351"/>
      <c r="F74" s="351"/>
      <c r="G74" s="186"/>
      <c r="H74" s="185">
        <f t="shared" si="3"/>
        <v>9253</v>
      </c>
      <c r="I74" s="197">
        <v>2</v>
      </c>
      <c r="J74" s="196">
        <v>0</v>
      </c>
      <c r="K74" s="196">
        <v>0</v>
      </c>
      <c r="L74" s="196">
        <v>4</v>
      </c>
      <c r="M74" s="196">
        <v>3</v>
      </c>
      <c r="N74" s="196">
        <v>30</v>
      </c>
      <c r="O74" s="196">
        <v>1</v>
      </c>
      <c r="P74" s="196">
        <v>0</v>
      </c>
      <c r="Q74" s="196">
        <v>2</v>
      </c>
      <c r="R74" s="196">
        <v>0</v>
      </c>
      <c r="S74" s="196">
        <v>5136</v>
      </c>
      <c r="T74" s="196">
        <v>0</v>
      </c>
      <c r="U74" s="196">
        <v>4</v>
      </c>
      <c r="V74" s="196">
        <v>0</v>
      </c>
      <c r="W74" s="196">
        <v>0</v>
      </c>
      <c r="X74" s="195">
        <v>4071</v>
      </c>
      <c r="Y74" s="231"/>
    </row>
    <row r="75" spans="1:25" ht="19.899999999999999" customHeight="1" x14ac:dyDescent="0.15">
      <c r="A75" s="188"/>
      <c r="B75" s="353" t="s">
        <v>187</v>
      </c>
      <c r="C75" s="353"/>
      <c r="D75" s="351" t="s">
        <v>192</v>
      </c>
      <c r="E75" s="351"/>
      <c r="F75" s="351"/>
      <c r="G75" s="186"/>
      <c r="H75" s="185">
        <f t="shared" si="3"/>
        <v>25</v>
      </c>
      <c r="I75" s="197">
        <v>3</v>
      </c>
      <c r="J75" s="196">
        <v>1</v>
      </c>
      <c r="K75" s="196">
        <v>0</v>
      </c>
      <c r="L75" s="196">
        <v>6</v>
      </c>
      <c r="M75" s="196">
        <v>0</v>
      </c>
      <c r="N75" s="196">
        <v>4</v>
      </c>
      <c r="O75" s="196">
        <v>0</v>
      </c>
      <c r="P75" s="196">
        <v>0</v>
      </c>
      <c r="Q75" s="196">
        <v>4</v>
      </c>
      <c r="R75" s="196">
        <v>0</v>
      </c>
      <c r="S75" s="196">
        <v>4</v>
      </c>
      <c r="T75" s="196">
        <v>0</v>
      </c>
      <c r="U75" s="196">
        <v>0</v>
      </c>
      <c r="V75" s="196">
        <v>0</v>
      </c>
      <c r="W75" s="196">
        <v>0</v>
      </c>
      <c r="X75" s="195">
        <v>3</v>
      </c>
      <c r="Y75" s="231"/>
    </row>
    <row r="76" spans="1:25" ht="19.899999999999999" customHeight="1" x14ac:dyDescent="0.15">
      <c r="A76" s="188"/>
      <c r="B76" s="353" t="s">
        <v>188</v>
      </c>
      <c r="C76" s="353"/>
      <c r="D76" s="351" t="s">
        <v>129</v>
      </c>
      <c r="E76" s="351"/>
      <c r="F76" s="351"/>
      <c r="G76" s="186"/>
      <c r="H76" s="185">
        <f t="shared" si="3"/>
        <v>20</v>
      </c>
      <c r="I76" s="197">
        <v>0</v>
      </c>
      <c r="J76" s="196">
        <v>0</v>
      </c>
      <c r="K76" s="196">
        <v>0</v>
      </c>
      <c r="L76" s="196">
        <v>1</v>
      </c>
      <c r="M76" s="196">
        <v>0</v>
      </c>
      <c r="N76" s="196">
        <v>13</v>
      </c>
      <c r="O76" s="196">
        <v>0</v>
      </c>
      <c r="P76" s="196">
        <v>0</v>
      </c>
      <c r="Q76" s="196">
        <v>5</v>
      </c>
      <c r="R76" s="196">
        <v>0</v>
      </c>
      <c r="S76" s="196">
        <v>0</v>
      </c>
      <c r="T76" s="196">
        <v>0</v>
      </c>
      <c r="U76" s="196">
        <v>1</v>
      </c>
      <c r="V76" s="196">
        <v>0</v>
      </c>
      <c r="W76" s="196">
        <v>0</v>
      </c>
      <c r="X76" s="195">
        <v>0</v>
      </c>
      <c r="Y76" s="231"/>
    </row>
    <row r="77" spans="1:25" ht="19.899999999999999" customHeight="1" x14ac:dyDescent="0.15">
      <c r="A77" s="188"/>
      <c r="B77" s="353" t="s">
        <v>189</v>
      </c>
      <c r="C77" s="353"/>
      <c r="D77" s="351" t="s">
        <v>193</v>
      </c>
      <c r="E77" s="351"/>
      <c r="F77" s="351"/>
      <c r="G77" s="186"/>
      <c r="H77" s="185">
        <f t="shared" si="3"/>
        <v>6</v>
      </c>
      <c r="I77" s="197">
        <v>0</v>
      </c>
      <c r="J77" s="196">
        <v>0</v>
      </c>
      <c r="K77" s="196">
        <v>2</v>
      </c>
      <c r="L77" s="196">
        <v>3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1</v>
      </c>
      <c r="T77" s="196">
        <v>0</v>
      </c>
      <c r="U77" s="196">
        <v>0</v>
      </c>
      <c r="V77" s="196">
        <v>0</v>
      </c>
      <c r="W77" s="196">
        <v>0</v>
      </c>
      <c r="X77" s="195">
        <v>0</v>
      </c>
      <c r="Y77" s="231"/>
    </row>
    <row r="78" spans="1:25" ht="19.899999999999999" customHeight="1" x14ac:dyDescent="0.15">
      <c r="A78" s="188"/>
      <c r="B78" s="353" t="s">
        <v>190</v>
      </c>
      <c r="C78" s="353"/>
      <c r="D78" s="351" t="s">
        <v>82</v>
      </c>
      <c r="E78" s="351"/>
      <c r="F78" s="351"/>
      <c r="G78" s="186"/>
      <c r="H78" s="185">
        <f t="shared" si="3"/>
        <v>69</v>
      </c>
      <c r="I78" s="197">
        <v>3</v>
      </c>
      <c r="J78" s="196">
        <v>0</v>
      </c>
      <c r="K78" s="196">
        <v>0</v>
      </c>
      <c r="L78" s="196">
        <v>5</v>
      </c>
      <c r="M78" s="196">
        <v>41</v>
      </c>
      <c r="N78" s="196">
        <v>10</v>
      </c>
      <c r="O78" s="196">
        <v>5</v>
      </c>
      <c r="P78" s="196">
        <v>0</v>
      </c>
      <c r="Q78" s="196">
        <v>1</v>
      </c>
      <c r="R78" s="196">
        <v>0</v>
      </c>
      <c r="S78" s="196">
        <v>1</v>
      </c>
      <c r="T78" s="196">
        <v>0</v>
      </c>
      <c r="U78" s="196">
        <v>3</v>
      </c>
      <c r="V78" s="196">
        <v>0</v>
      </c>
      <c r="W78" s="196">
        <v>0</v>
      </c>
      <c r="X78" s="195">
        <v>0</v>
      </c>
      <c r="Y78" s="231"/>
    </row>
    <row r="79" spans="1:25" ht="19.899999999999999" customHeight="1" x14ac:dyDescent="0.15">
      <c r="A79" s="188"/>
      <c r="B79" s="353" t="s">
        <v>191</v>
      </c>
      <c r="C79" s="353"/>
      <c r="D79" s="351" t="s">
        <v>145</v>
      </c>
      <c r="E79" s="351"/>
      <c r="F79" s="351"/>
      <c r="G79" s="186"/>
      <c r="H79" s="185">
        <f t="shared" si="3"/>
        <v>5</v>
      </c>
      <c r="I79" s="197">
        <v>0</v>
      </c>
      <c r="J79" s="196">
        <v>0</v>
      </c>
      <c r="K79" s="196">
        <v>0</v>
      </c>
      <c r="L79" s="196">
        <v>3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5">
        <v>2</v>
      </c>
      <c r="Y79" s="231"/>
    </row>
    <row r="80" spans="1:25" ht="19.899999999999999" customHeight="1" x14ac:dyDescent="0.15">
      <c r="A80" s="188"/>
      <c r="B80" s="353" t="s">
        <v>194</v>
      </c>
      <c r="C80" s="353"/>
      <c r="D80" s="351" t="s">
        <v>195</v>
      </c>
      <c r="E80" s="351"/>
      <c r="F80" s="351"/>
      <c r="G80" s="186"/>
      <c r="H80" s="185">
        <f t="shared" si="3"/>
        <v>14</v>
      </c>
      <c r="I80" s="197">
        <v>0</v>
      </c>
      <c r="J80" s="196">
        <v>0</v>
      </c>
      <c r="K80" s="196">
        <v>0</v>
      </c>
      <c r="L80" s="196">
        <v>6</v>
      </c>
      <c r="M80" s="196">
        <v>3</v>
      </c>
      <c r="N80" s="196">
        <v>5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5">
        <v>0</v>
      </c>
      <c r="Y80" s="231"/>
    </row>
    <row r="81" spans="1:25" s="162" customFormat="1" ht="19.899999999999999" customHeight="1" thickBot="1" x14ac:dyDescent="0.2">
      <c r="A81" s="181"/>
      <c r="B81" s="364" t="s">
        <v>196</v>
      </c>
      <c r="C81" s="364"/>
      <c r="D81" s="365" t="s">
        <v>195</v>
      </c>
      <c r="E81" s="365"/>
      <c r="F81" s="365"/>
      <c r="G81" s="180"/>
      <c r="H81" s="179">
        <f t="shared" si="3"/>
        <v>69</v>
      </c>
      <c r="I81" s="305">
        <v>1</v>
      </c>
      <c r="J81" s="306">
        <v>2</v>
      </c>
      <c r="K81" s="306">
        <v>0</v>
      </c>
      <c r="L81" s="306">
        <v>5</v>
      </c>
      <c r="M81" s="306">
        <v>24</v>
      </c>
      <c r="N81" s="306">
        <v>12</v>
      </c>
      <c r="O81" s="306">
        <v>2</v>
      </c>
      <c r="P81" s="306">
        <v>1</v>
      </c>
      <c r="Q81" s="306">
        <v>8</v>
      </c>
      <c r="R81" s="306">
        <v>0</v>
      </c>
      <c r="S81" s="306">
        <v>0</v>
      </c>
      <c r="T81" s="306">
        <v>0</v>
      </c>
      <c r="U81" s="306">
        <v>12</v>
      </c>
      <c r="V81" s="306">
        <v>0</v>
      </c>
      <c r="W81" s="306">
        <v>0</v>
      </c>
      <c r="X81" s="307">
        <v>2</v>
      </c>
      <c r="Y81" s="234"/>
    </row>
    <row r="82" spans="1:25" s="162" customFormat="1" ht="7.5" customHeight="1" thickBot="1" x14ac:dyDescent="0.2">
      <c r="A82" s="233"/>
      <c r="B82" s="286"/>
      <c r="C82" s="286"/>
      <c r="D82" s="286"/>
      <c r="E82" s="279"/>
      <c r="F82" s="240"/>
      <c r="G82" s="270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34"/>
    </row>
    <row r="83" spans="1:25" s="295" customFormat="1" ht="7.15" customHeight="1" x14ac:dyDescent="0.15">
      <c r="A83" s="352" t="s">
        <v>67</v>
      </c>
      <c r="B83" s="356"/>
      <c r="C83" s="356"/>
      <c r="D83" s="356"/>
      <c r="E83" s="356"/>
      <c r="F83" s="356"/>
      <c r="G83" s="357"/>
      <c r="H83" s="191"/>
      <c r="I83" s="203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89"/>
      <c r="Y83" s="282"/>
    </row>
    <row r="84" spans="1:25" s="160" customFormat="1" ht="54" customHeight="1" x14ac:dyDescent="0.15">
      <c r="A84" s="358"/>
      <c r="B84" s="359"/>
      <c r="C84" s="359"/>
      <c r="D84" s="359"/>
      <c r="E84" s="359"/>
      <c r="F84" s="359"/>
      <c r="G84" s="360"/>
      <c r="H84" s="218" t="s">
        <v>16</v>
      </c>
      <c r="I84" s="217" t="s">
        <v>15</v>
      </c>
      <c r="J84" s="215" t="s">
        <v>14</v>
      </c>
      <c r="K84" s="215" t="s">
        <v>13</v>
      </c>
      <c r="L84" s="215" t="s">
        <v>12</v>
      </c>
      <c r="M84" s="215" t="s">
        <v>11</v>
      </c>
      <c r="N84" s="215" t="s">
        <v>10</v>
      </c>
      <c r="O84" s="215" t="s">
        <v>9</v>
      </c>
      <c r="P84" s="215" t="s">
        <v>8</v>
      </c>
      <c r="Q84" s="215" t="s">
        <v>7</v>
      </c>
      <c r="R84" s="215" t="s">
        <v>6</v>
      </c>
      <c r="S84" s="216" t="s">
        <v>5</v>
      </c>
      <c r="T84" s="215" t="s">
        <v>4</v>
      </c>
      <c r="U84" s="215" t="s">
        <v>3</v>
      </c>
      <c r="V84" s="215" t="s">
        <v>2</v>
      </c>
      <c r="W84" s="215" t="s">
        <v>1</v>
      </c>
      <c r="X84" s="223" t="s">
        <v>0</v>
      </c>
      <c r="Y84" s="198"/>
    </row>
    <row r="85" spans="1:25" s="160" customFormat="1" ht="6" customHeight="1" thickBot="1" x14ac:dyDescent="0.2">
      <c r="A85" s="361"/>
      <c r="B85" s="362"/>
      <c r="C85" s="362"/>
      <c r="D85" s="362"/>
      <c r="E85" s="362"/>
      <c r="F85" s="362"/>
      <c r="G85" s="363"/>
      <c r="H85" s="296"/>
      <c r="I85" s="297"/>
      <c r="J85" s="298"/>
      <c r="K85" s="298"/>
      <c r="L85" s="298"/>
      <c r="M85" s="298"/>
      <c r="N85" s="298"/>
      <c r="O85" s="298"/>
      <c r="P85" s="298"/>
      <c r="Q85" s="298"/>
      <c r="R85" s="298"/>
      <c r="S85" s="299"/>
      <c r="T85" s="298"/>
      <c r="U85" s="298"/>
      <c r="V85" s="298"/>
      <c r="W85" s="298"/>
      <c r="X85" s="300"/>
      <c r="Y85" s="198"/>
    </row>
    <row r="86" spans="1:25" s="160" customFormat="1" ht="15" customHeight="1" x14ac:dyDescent="0.15">
      <c r="A86" s="193"/>
      <c r="B86" s="347"/>
      <c r="C86" s="347"/>
      <c r="D86" s="347"/>
      <c r="E86" s="347"/>
      <c r="F86" s="347"/>
      <c r="G86" s="192"/>
      <c r="H86" s="191" t="s">
        <v>19</v>
      </c>
      <c r="I86" s="302" t="s">
        <v>19</v>
      </c>
      <c r="J86" s="190" t="s">
        <v>19</v>
      </c>
      <c r="K86" s="190" t="s">
        <v>19</v>
      </c>
      <c r="L86" s="190" t="s">
        <v>19</v>
      </c>
      <c r="M86" s="190" t="s">
        <v>19</v>
      </c>
      <c r="N86" s="190" t="s">
        <v>19</v>
      </c>
      <c r="O86" s="190" t="s">
        <v>19</v>
      </c>
      <c r="P86" s="190" t="s">
        <v>19</v>
      </c>
      <c r="Q86" s="190" t="s">
        <v>19</v>
      </c>
      <c r="R86" s="190" t="s">
        <v>19</v>
      </c>
      <c r="S86" s="190" t="s">
        <v>19</v>
      </c>
      <c r="T86" s="190" t="s">
        <v>19</v>
      </c>
      <c r="U86" s="190" t="s">
        <v>19</v>
      </c>
      <c r="V86" s="190" t="s">
        <v>19</v>
      </c>
      <c r="W86" s="190" t="s">
        <v>19</v>
      </c>
      <c r="X86" s="189" t="s">
        <v>19</v>
      </c>
      <c r="Y86" s="198"/>
    </row>
    <row r="87" spans="1:25" ht="19.899999999999999" customHeight="1" x14ac:dyDescent="0.15">
      <c r="A87" s="188"/>
      <c r="B87" s="353" t="s">
        <v>197</v>
      </c>
      <c r="C87" s="353"/>
      <c r="D87" s="355" t="s">
        <v>125</v>
      </c>
      <c r="E87" s="355"/>
      <c r="F87" s="355"/>
      <c r="G87" s="186"/>
      <c r="H87" s="185">
        <f t="shared" ref="H87:H110" si="4">SUM(I87:X87)</f>
        <v>1</v>
      </c>
      <c r="I87" s="197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5">
        <v>1</v>
      </c>
      <c r="Y87" s="231"/>
    </row>
    <row r="88" spans="1:25" ht="19.899999999999999" customHeight="1" x14ac:dyDescent="0.15">
      <c r="A88" s="188"/>
      <c r="B88" s="353" t="s">
        <v>198</v>
      </c>
      <c r="C88" s="353"/>
      <c r="D88" s="351" t="s">
        <v>116</v>
      </c>
      <c r="E88" s="351"/>
      <c r="F88" s="351"/>
      <c r="G88" s="186"/>
      <c r="H88" s="185">
        <f t="shared" si="4"/>
        <v>1</v>
      </c>
      <c r="I88" s="197">
        <v>0</v>
      </c>
      <c r="J88" s="196">
        <v>0</v>
      </c>
      <c r="K88" s="196">
        <v>0</v>
      </c>
      <c r="L88" s="196">
        <v>1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5">
        <v>0</v>
      </c>
      <c r="Y88" s="231"/>
    </row>
    <row r="89" spans="1:25" ht="19.899999999999999" customHeight="1" x14ac:dyDescent="0.15">
      <c r="A89" s="188"/>
      <c r="B89" s="351" t="s">
        <v>199</v>
      </c>
      <c r="C89" s="351"/>
      <c r="D89" s="351" t="s">
        <v>82</v>
      </c>
      <c r="E89" s="351"/>
      <c r="F89" s="351"/>
      <c r="G89" s="186"/>
      <c r="H89" s="185">
        <f t="shared" si="4"/>
        <v>1</v>
      </c>
      <c r="I89" s="197">
        <v>1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5">
        <v>0</v>
      </c>
      <c r="Y89" s="231"/>
    </row>
    <row r="90" spans="1:25" ht="19.899999999999999" customHeight="1" x14ac:dyDescent="0.15">
      <c r="A90" s="188"/>
      <c r="B90" s="353" t="s">
        <v>200</v>
      </c>
      <c r="C90" s="353"/>
      <c r="D90" s="351" t="s">
        <v>145</v>
      </c>
      <c r="E90" s="351"/>
      <c r="F90" s="351"/>
      <c r="G90" s="186"/>
      <c r="H90" s="185">
        <f t="shared" si="4"/>
        <v>88</v>
      </c>
      <c r="I90" s="197">
        <v>0</v>
      </c>
      <c r="J90" s="196">
        <v>0</v>
      </c>
      <c r="K90" s="196">
        <v>0</v>
      </c>
      <c r="L90" s="196">
        <v>7</v>
      </c>
      <c r="M90" s="196">
        <v>5</v>
      </c>
      <c r="N90" s="196">
        <v>62</v>
      </c>
      <c r="O90" s="196">
        <v>2</v>
      </c>
      <c r="P90" s="196">
        <v>0</v>
      </c>
      <c r="Q90" s="196">
        <v>5</v>
      </c>
      <c r="R90" s="196">
        <v>1</v>
      </c>
      <c r="S90" s="196">
        <v>0</v>
      </c>
      <c r="T90" s="196">
        <v>0</v>
      </c>
      <c r="U90" s="196">
        <v>5</v>
      </c>
      <c r="V90" s="196">
        <v>0</v>
      </c>
      <c r="W90" s="196">
        <v>0</v>
      </c>
      <c r="X90" s="195">
        <v>1</v>
      </c>
      <c r="Y90" s="231"/>
    </row>
    <row r="91" spans="1:25" ht="19.899999999999999" customHeight="1" x14ac:dyDescent="0.15">
      <c r="A91" s="188"/>
      <c r="B91" s="353" t="s">
        <v>202</v>
      </c>
      <c r="C91" s="353"/>
      <c r="D91" s="351" t="s">
        <v>145</v>
      </c>
      <c r="E91" s="351"/>
      <c r="F91" s="351"/>
      <c r="G91" s="186"/>
      <c r="H91" s="185">
        <f t="shared" si="4"/>
        <v>153</v>
      </c>
      <c r="I91" s="197">
        <v>9</v>
      </c>
      <c r="J91" s="196">
        <v>0</v>
      </c>
      <c r="K91" s="196">
        <v>3</v>
      </c>
      <c r="L91" s="196">
        <v>8</v>
      </c>
      <c r="M91" s="196">
        <v>1</v>
      </c>
      <c r="N91" s="196">
        <v>47</v>
      </c>
      <c r="O91" s="196">
        <v>4</v>
      </c>
      <c r="P91" s="196">
        <v>0</v>
      </c>
      <c r="Q91" s="196">
        <v>79</v>
      </c>
      <c r="R91" s="196">
        <v>2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5">
        <v>0</v>
      </c>
      <c r="Y91" s="231"/>
    </row>
    <row r="92" spans="1:25" ht="19.899999999999999" customHeight="1" x14ac:dyDescent="0.15">
      <c r="A92" s="188"/>
      <c r="B92" s="353" t="s">
        <v>203</v>
      </c>
      <c r="C92" s="353"/>
      <c r="D92" s="351" t="s">
        <v>145</v>
      </c>
      <c r="E92" s="351"/>
      <c r="F92" s="351"/>
      <c r="G92" s="186"/>
      <c r="H92" s="185">
        <f t="shared" si="4"/>
        <v>29</v>
      </c>
      <c r="I92" s="197">
        <v>2</v>
      </c>
      <c r="J92" s="196">
        <v>0</v>
      </c>
      <c r="K92" s="196">
        <v>0</v>
      </c>
      <c r="L92" s="196">
        <v>4</v>
      </c>
      <c r="M92" s="196">
        <v>1</v>
      </c>
      <c r="N92" s="196">
        <v>14</v>
      </c>
      <c r="O92" s="196">
        <v>0</v>
      </c>
      <c r="P92" s="196">
        <v>0</v>
      </c>
      <c r="Q92" s="196">
        <v>8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5">
        <v>0</v>
      </c>
      <c r="Y92" s="231"/>
    </row>
    <row r="93" spans="1:25" ht="19.899999999999999" customHeight="1" x14ac:dyDescent="0.15">
      <c r="A93" s="188"/>
      <c r="B93" s="353" t="s">
        <v>204</v>
      </c>
      <c r="C93" s="353"/>
      <c r="D93" s="351" t="s">
        <v>116</v>
      </c>
      <c r="E93" s="351"/>
      <c r="F93" s="351"/>
      <c r="G93" s="186"/>
      <c r="H93" s="185">
        <f t="shared" si="4"/>
        <v>73</v>
      </c>
      <c r="I93" s="197">
        <v>2</v>
      </c>
      <c r="J93" s="196">
        <v>0</v>
      </c>
      <c r="K93" s="196">
        <v>1</v>
      </c>
      <c r="L93" s="196">
        <v>2</v>
      </c>
      <c r="M93" s="196">
        <v>12</v>
      </c>
      <c r="N93" s="196">
        <v>24</v>
      </c>
      <c r="O93" s="196">
        <v>2</v>
      </c>
      <c r="P93" s="196">
        <v>0</v>
      </c>
      <c r="Q93" s="196">
        <v>23</v>
      </c>
      <c r="R93" s="196">
        <v>4</v>
      </c>
      <c r="S93" s="196">
        <v>0</v>
      </c>
      <c r="T93" s="196">
        <v>0</v>
      </c>
      <c r="U93" s="196">
        <v>0</v>
      </c>
      <c r="V93" s="196">
        <v>0</v>
      </c>
      <c r="W93" s="196">
        <v>0</v>
      </c>
      <c r="X93" s="195">
        <v>3</v>
      </c>
      <c r="Y93" s="231"/>
    </row>
    <row r="94" spans="1:25" ht="19.899999999999999" customHeight="1" x14ac:dyDescent="0.15">
      <c r="A94" s="188"/>
      <c r="B94" s="353" t="s">
        <v>206</v>
      </c>
      <c r="C94" s="353"/>
      <c r="D94" s="351" t="s">
        <v>201</v>
      </c>
      <c r="E94" s="351"/>
      <c r="F94" s="351"/>
      <c r="G94" s="186"/>
      <c r="H94" s="185">
        <f t="shared" si="4"/>
        <v>160</v>
      </c>
      <c r="I94" s="197">
        <v>4</v>
      </c>
      <c r="J94" s="196">
        <v>0</v>
      </c>
      <c r="K94" s="196">
        <v>0</v>
      </c>
      <c r="L94" s="196">
        <v>11</v>
      </c>
      <c r="M94" s="196">
        <v>25</v>
      </c>
      <c r="N94" s="196">
        <v>58</v>
      </c>
      <c r="O94" s="196">
        <v>1</v>
      </c>
      <c r="P94" s="196">
        <v>0</v>
      </c>
      <c r="Q94" s="196">
        <v>20</v>
      </c>
      <c r="R94" s="196">
        <v>0</v>
      </c>
      <c r="S94" s="196">
        <v>0</v>
      </c>
      <c r="T94" s="196">
        <v>0</v>
      </c>
      <c r="U94" s="196">
        <v>13</v>
      </c>
      <c r="V94" s="196">
        <v>2</v>
      </c>
      <c r="W94" s="196">
        <v>0</v>
      </c>
      <c r="X94" s="195">
        <v>26</v>
      </c>
      <c r="Y94" s="231"/>
    </row>
    <row r="95" spans="1:25" ht="19.899999999999999" customHeight="1" x14ac:dyDescent="0.15">
      <c r="A95" s="188"/>
      <c r="B95" s="353" t="s">
        <v>207</v>
      </c>
      <c r="C95" s="353"/>
      <c r="D95" s="351" t="s">
        <v>195</v>
      </c>
      <c r="E95" s="351"/>
      <c r="F95" s="351"/>
      <c r="G95" s="186"/>
      <c r="H95" s="185">
        <f t="shared" si="4"/>
        <v>55</v>
      </c>
      <c r="I95" s="197">
        <v>14</v>
      </c>
      <c r="J95" s="196">
        <v>0</v>
      </c>
      <c r="K95" s="196">
        <v>1</v>
      </c>
      <c r="L95" s="196">
        <v>12</v>
      </c>
      <c r="M95" s="196">
        <v>4</v>
      </c>
      <c r="N95" s="196">
        <v>16</v>
      </c>
      <c r="O95" s="196">
        <v>1</v>
      </c>
      <c r="P95" s="196">
        <v>0</v>
      </c>
      <c r="Q95" s="196">
        <v>4</v>
      </c>
      <c r="R95" s="196">
        <v>0</v>
      </c>
      <c r="S95" s="196">
        <v>0</v>
      </c>
      <c r="T95" s="196">
        <v>0</v>
      </c>
      <c r="U95" s="196">
        <v>2</v>
      </c>
      <c r="V95" s="196">
        <v>0</v>
      </c>
      <c r="W95" s="196">
        <v>0</v>
      </c>
      <c r="X95" s="195">
        <v>1</v>
      </c>
      <c r="Y95" s="231"/>
    </row>
    <row r="96" spans="1:25" ht="19.899999999999999" customHeight="1" x14ac:dyDescent="0.15">
      <c r="A96" s="188"/>
      <c r="B96" s="353" t="s">
        <v>208</v>
      </c>
      <c r="C96" s="353"/>
      <c r="D96" s="351" t="s">
        <v>145</v>
      </c>
      <c r="E96" s="351"/>
      <c r="F96" s="351"/>
      <c r="G96" s="186"/>
      <c r="H96" s="185">
        <f t="shared" si="4"/>
        <v>96</v>
      </c>
      <c r="I96" s="197">
        <v>3</v>
      </c>
      <c r="J96" s="196">
        <v>0</v>
      </c>
      <c r="K96" s="196">
        <v>0</v>
      </c>
      <c r="L96" s="196">
        <v>9</v>
      </c>
      <c r="M96" s="196">
        <v>53</v>
      </c>
      <c r="N96" s="196">
        <v>19</v>
      </c>
      <c r="O96" s="196">
        <v>0</v>
      </c>
      <c r="P96" s="196">
        <v>0</v>
      </c>
      <c r="Q96" s="196">
        <v>5</v>
      </c>
      <c r="R96" s="196">
        <v>0</v>
      </c>
      <c r="S96" s="196">
        <v>1</v>
      </c>
      <c r="T96" s="196">
        <v>0</v>
      </c>
      <c r="U96" s="196">
        <v>5</v>
      </c>
      <c r="V96" s="196">
        <v>0</v>
      </c>
      <c r="W96" s="196">
        <v>0</v>
      </c>
      <c r="X96" s="195">
        <v>1</v>
      </c>
      <c r="Y96" s="231"/>
    </row>
    <row r="97" spans="1:25" ht="19.899999999999999" customHeight="1" x14ac:dyDescent="0.15">
      <c r="A97" s="188"/>
      <c r="B97" s="353" t="s">
        <v>209</v>
      </c>
      <c r="C97" s="353"/>
      <c r="D97" s="351" t="s">
        <v>174</v>
      </c>
      <c r="E97" s="351"/>
      <c r="F97" s="351"/>
      <c r="G97" s="186"/>
      <c r="H97" s="185">
        <f t="shared" si="4"/>
        <v>135</v>
      </c>
      <c r="I97" s="197">
        <v>2</v>
      </c>
      <c r="J97" s="196">
        <v>0</v>
      </c>
      <c r="K97" s="196">
        <v>1</v>
      </c>
      <c r="L97" s="196">
        <v>12</v>
      </c>
      <c r="M97" s="196">
        <v>80</v>
      </c>
      <c r="N97" s="196">
        <v>12</v>
      </c>
      <c r="O97" s="196">
        <v>7</v>
      </c>
      <c r="P97" s="196">
        <v>1</v>
      </c>
      <c r="Q97" s="196">
        <v>4</v>
      </c>
      <c r="R97" s="196">
        <v>4</v>
      </c>
      <c r="S97" s="196">
        <v>0</v>
      </c>
      <c r="T97" s="196">
        <v>0</v>
      </c>
      <c r="U97" s="196">
        <v>1</v>
      </c>
      <c r="V97" s="196">
        <v>0</v>
      </c>
      <c r="W97" s="196">
        <v>0</v>
      </c>
      <c r="X97" s="195">
        <v>11</v>
      </c>
      <c r="Y97" s="231"/>
    </row>
    <row r="98" spans="1:25" ht="19.899999999999999" customHeight="1" x14ac:dyDescent="0.15">
      <c r="A98" s="188"/>
      <c r="B98" s="353" t="s">
        <v>210</v>
      </c>
      <c r="C98" s="353"/>
      <c r="D98" s="351" t="s">
        <v>201</v>
      </c>
      <c r="E98" s="351"/>
      <c r="F98" s="351"/>
      <c r="G98" s="186"/>
      <c r="H98" s="185">
        <f t="shared" si="4"/>
        <v>10</v>
      </c>
      <c r="I98" s="197">
        <v>1</v>
      </c>
      <c r="J98" s="196">
        <v>0</v>
      </c>
      <c r="K98" s="196">
        <v>0</v>
      </c>
      <c r="L98" s="196">
        <v>7</v>
      </c>
      <c r="M98" s="196">
        <v>0</v>
      </c>
      <c r="N98" s="196">
        <v>1</v>
      </c>
      <c r="O98" s="196">
        <v>0</v>
      </c>
      <c r="P98" s="196">
        <v>0</v>
      </c>
      <c r="Q98" s="196">
        <v>1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5">
        <v>0</v>
      </c>
      <c r="Y98" s="231"/>
    </row>
    <row r="99" spans="1:25" ht="19.899999999999999" customHeight="1" x14ac:dyDescent="0.15">
      <c r="A99" s="188"/>
      <c r="B99" s="353" t="s">
        <v>211</v>
      </c>
      <c r="C99" s="353"/>
      <c r="D99" s="351" t="s">
        <v>82</v>
      </c>
      <c r="E99" s="351"/>
      <c r="F99" s="351"/>
      <c r="G99" s="186"/>
      <c r="H99" s="185">
        <f t="shared" si="4"/>
        <v>39</v>
      </c>
      <c r="I99" s="197">
        <v>3</v>
      </c>
      <c r="J99" s="196">
        <v>0</v>
      </c>
      <c r="K99" s="196">
        <v>1</v>
      </c>
      <c r="L99" s="196">
        <v>5</v>
      </c>
      <c r="M99" s="196">
        <v>11</v>
      </c>
      <c r="N99" s="196">
        <v>13</v>
      </c>
      <c r="O99" s="196">
        <v>1</v>
      </c>
      <c r="P99" s="196">
        <v>0</v>
      </c>
      <c r="Q99" s="196">
        <v>4</v>
      </c>
      <c r="R99" s="196">
        <v>0</v>
      </c>
      <c r="S99" s="196">
        <v>0</v>
      </c>
      <c r="T99" s="196">
        <v>0</v>
      </c>
      <c r="U99" s="196">
        <v>0</v>
      </c>
      <c r="V99" s="196">
        <v>0</v>
      </c>
      <c r="W99" s="196">
        <v>0</v>
      </c>
      <c r="X99" s="195">
        <v>1</v>
      </c>
      <c r="Y99" s="231"/>
    </row>
    <row r="100" spans="1:25" ht="19.899999999999999" customHeight="1" x14ac:dyDescent="0.15">
      <c r="A100" s="188"/>
      <c r="B100" s="353" t="s">
        <v>229</v>
      </c>
      <c r="C100" s="353"/>
      <c r="D100" s="351" t="s">
        <v>145</v>
      </c>
      <c r="E100" s="351"/>
      <c r="F100" s="351"/>
      <c r="G100" s="186"/>
      <c r="H100" s="185">
        <f t="shared" si="4"/>
        <v>383</v>
      </c>
      <c r="I100" s="197">
        <v>0</v>
      </c>
      <c r="J100" s="196">
        <v>0</v>
      </c>
      <c r="K100" s="196">
        <v>2</v>
      </c>
      <c r="L100" s="196">
        <v>20</v>
      </c>
      <c r="M100" s="196">
        <v>285</v>
      </c>
      <c r="N100" s="196">
        <v>17</v>
      </c>
      <c r="O100" s="196">
        <v>6</v>
      </c>
      <c r="P100" s="196">
        <v>2</v>
      </c>
      <c r="Q100" s="196">
        <v>19</v>
      </c>
      <c r="R100" s="196">
        <v>0</v>
      </c>
      <c r="S100" s="196">
        <v>5</v>
      </c>
      <c r="T100" s="196">
        <v>0</v>
      </c>
      <c r="U100" s="196">
        <v>4</v>
      </c>
      <c r="V100" s="196">
        <v>0</v>
      </c>
      <c r="W100" s="196">
        <v>0</v>
      </c>
      <c r="X100" s="195">
        <v>23</v>
      </c>
      <c r="Y100" s="231"/>
    </row>
    <row r="101" spans="1:25" ht="19.899999999999999" customHeight="1" x14ac:dyDescent="0.15">
      <c r="A101" s="188"/>
      <c r="B101" s="353" t="s">
        <v>213</v>
      </c>
      <c r="C101" s="353"/>
      <c r="D101" s="351" t="s">
        <v>174</v>
      </c>
      <c r="E101" s="351"/>
      <c r="F101" s="351"/>
      <c r="G101" s="186"/>
      <c r="H101" s="185">
        <f t="shared" si="4"/>
        <v>124</v>
      </c>
      <c r="I101" s="197">
        <v>0</v>
      </c>
      <c r="J101" s="196">
        <v>0</v>
      </c>
      <c r="K101" s="196">
        <v>0</v>
      </c>
      <c r="L101" s="196">
        <v>9</v>
      </c>
      <c r="M101" s="196">
        <v>27</v>
      </c>
      <c r="N101" s="196">
        <v>44</v>
      </c>
      <c r="O101" s="196">
        <v>5</v>
      </c>
      <c r="P101" s="196">
        <v>0</v>
      </c>
      <c r="Q101" s="196">
        <v>29</v>
      </c>
      <c r="R101" s="196">
        <v>0</v>
      </c>
      <c r="S101" s="196">
        <v>4</v>
      </c>
      <c r="T101" s="196">
        <v>0</v>
      </c>
      <c r="U101" s="196">
        <v>0</v>
      </c>
      <c r="V101" s="196">
        <v>0</v>
      </c>
      <c r="W101" s="196">
        <v>0</v>
      </c>
      <c r="X101" s="195">
        <v>6</v>
      </c>
      <c r="Y101" s="231"/>
    </row>
    <row r="102" spans="1:25" ht="19.899999999999999" customHeight="1" x14ac:dyDescent="0.15">
      <c r="A102" s="188"/>
      <c r="B102" s="353" t="s">
        <v>214</v>
      </c>
      <c r="C102" s="353"/>
      <c r="D102" s="351" t="s">
        <v>195</v>
      </c>
      <c r="E102" s="351"/>
      <c r="F102" s="351"/>
      <c r="G102" s="186"/>
      <c r="H102" s="185">
        <f t="shared" si="4"/>
        <v>95</v>
      </c>
      <c r="I102" s="197">
        <v>3</v>
      </c>
      <c r="J102" s="196">
        <v>0</v>
      </c>
      <c r="K102" s="196">
        <v>0</v>
      </c>
      <c r="L102" s="196">
        <v>17</v>
      </c>
      <c r="M102" s="196">
        <v>0</v>
      </c>
      <c r="N102" s="196">
        <v>51</v>
      </c>
      <c r="O102" s="196">
        <v>6</v>
      </c>
      <c r="P102" s="196">
        <v>0</v>
      </c>
      <c r="Q102" s="196">
        <v>4</v>
      </c>
      <c r="R102" s="196">
        <v>1</v>
      </c>
      <c r="S102" s="196">
        <v>11</v>
      </c>
      <c r="T102" s="196">
        <v>0</v>
      </c>
      <c r="U102" s="196">
        <v>0</v>
      </c>
      <c r="V102" s="196">
        <v>0</v>
      </c>
      <c r="W102" s="196">
        <v>0</v>
      </c>
      <c r="X102" s="195">
        <v>2</v>
      </c>
      <c r="Y102" s="231"/>
    </row>
    <row r="103" spans="1:25" ht="19.899999999999999" customHeight="1" x14ac:dyDescent="0.15">
      <c r="A103" s="188"/>
      <c r="B103" s="353" t="s">
        <v>230</v>
      </c>
      <c r="C103" s="353"/>
      <c r="D103" s="351" t="s">
        <v>174</v>
      </c>
      <c r="E103" s="351"/>
      <c r="F103" s="351"/>
      <c r="G103" s="186"/>
      <c r="H103" s="185">
        <f t="shared" si="4"/>
        <v>21</v>
      </c>
      <c r="I103" s="197">
        <v>1</v>
      </c>
      <c r="J103" s="196">
        <v>0</v>
      </c>
      <c r="K103" s="196">
        <v>0</v>
      </c>
      <c r="L103" s="196">
        <v>5</v>
      </c>
      <c r="M103" s="196">
        <v>0</v>
      </c>
      <c r="N103" s="196">
        <v>4</v>
      </c>
      <c r="O103" s="196">
        <v>0</v>
      </c>
      <c r="P103" s="196">
        <v>0</v>
      </c>
      <c r="Q103" s="196">
        <v>0</v>
      </c>
      <c r="R103" s="196">
        <v>0</v>
      </c>
      <c r="S103" s="196">
        <v>11</v>
      </c>
      <c r="T103" s="196">
        <v>0</v>
      </c>
      <c r="U103" s="196">
        <v>0</v>
      </c>
      <c r="V103" s="196">
        <v>0</v>
      </c>
      <c r="W103" s="196">
        <v>0</v>
      </c>
      <c r="X103" s="195">
        <v>0</v>
      </c>
      <c r="Y103" s="231"/>
    </row>
    <row r="104" spans="1:25" ht="19.899999999999999" customHeight="1" x14ac:dyDescent="0.15">
      <c r="A104" s="188"/>
      <c r="B104" s="353" t="s">
        <v>216</v>
      </c>
      <c r="C104" s="353"/>
      <c r="D104" s="355" t="s">
        <v>217</v>
      </c>
      <c r="E104" s="355"/>
      <c r="F104" s="355"/>
      <c r="G104" s="186"/>
      <c r="H104" s="185">
        <f t="shared" si="4"/>
        <v>98986</v>
      </c>
      <c r="I104" s="184">
        <v>98207</v>
      </c>
      <c r="J104" s="194">
        <v>0</v>
      </c>
      <c r="K104" s="194">
        <v>18</v>
      </c>
      <c r="L104" s="194">
        <v>58</v>
      </c>
      <c r="M104" s="194">
        <v>133</v>
      </c>
      <c r="N104" s="194">
        <v>1</v>
      </c>
      <c r="O104" s="194">
        <v>0</v>
      </c>
      <c r="P104" s="194">
        <v>0</v>
      </c>
      <c r="Q104" s="194">
        <v>2</v>
      </c>
      <c r="R104" s="194">
        <v>0</v>
      </c>
      <c r="S104" s="194">
        <v>19</v>
      </c>
      <c r="T104" s="194">
        <v>0</v>
      </c>
      <c r="U104" s="194">
        <v>518</v>
      </c>
      <c r="V104" s="194">
        <v>0</v>
      </c>
      <c r="W104" s="194">
        <v>0</v>
      </c>
      <c r="X104" s="182">
        <v>30</v>
      </c>
    </row>
    <row r="105" spans="1:25" ht="19.899999999999999" customHeight="1" x14ac:dyDescent="0.15">
      <c r="A105" s="188"/>
      <c r="B105" s="353" t="s">
        <v>218</v>
      </c>
      <c r="C105" s="353"/>
      <c r="D105" s="351" t="s">
        <v>174</v>
      </c>
      <c r="E105" s="351"/>
      <c r="F105" s="351"/>
      <c r="G105" s="186"/>
      <c r="H105" s="185">
        <f t="shared" si="4"/>
        <v>83456</v>
      </c>
      <c r="I105" s="184">
        <v>22</v>
      </c>
      <c r="J105" s="194">
        <v>1868</v>
      </c>
      <c r="K105" s="194">
        <v>19</v>
      </c>
      <c r="L105" s="194">
        <v>112</v>
      </c>
      <c r="M105" s="194">
        <v>28</v>
      </c>
      <c r="N105" s="194">
        <v>86</v>
      </c>
      <c r="O105" s="194">
        <v>1</v>
      </c>
      <c r="P105" s="194">
        <v>0</v>
      </c>
      <c r="Q105" s="194">
        <v>0</v>
      </c>
      <c r="R105" s="194">
        <v>42</v>
      </c>
      <c r="S105" s="194">
        <v>57276</v>
      </c>
      <c r="T105" s="194">
        <v>0</v>
      </c>
      <c r="U105" s="194">
        <v>59</v>
      </c>
      <c r="V105" s="194">
        <v>0</v>
      </c>
      <c r="W105" s="194">
        <v>0</v>
      </c>
      <c r="X105" s="182">
        <v>23943</v>
      </c>
    </row>
    <row r="106" spans="1:25" ht="19.899999999999999" customHeight="1" x14ac:dyDescent="0.15">
      <c r="A106" s="188"/>
      <c r="B106" s="353" t="s">
        <v>219</v>
      </c>
      <c r="C106" s="353"/>
      <c r="D106" s="351" t="s">
        <v>145</v>
      </c>
      <c r="E106" s="351"/>
      <c r="F106" s="351"/>
      <c r="G106" s="186"/>
      <c r="H106" s="185">
        <f t="shared" si="4"/>
        <v>818</v>
      </c>
      <c r="I106" s="184">
        <v>0</v>
      </c>
      <c r="J106" s="194">
        <v>29</v>
      </c>
      <c r="K106" s="194">
        <v>14</v>
      </c>
      <c r="L106" s="194">
        <v>85</v>
      </c>
      <c r="M106" s="194">
        <v>0</v>
      </c>
      <c r="N106" s="194">
        <v>3</v>
      </c>
      <c r="O106" s="194">
        <v>0</v>
      </c>
      <c r="P106" s="194">
        <v>0</v>
      </c>
      <c r="Q106" s="194">
        <v>4</v>
      </c>
      <c r="R106" s="194">
        <v>51</v>
      </c>
      <c r="S106" s="194">
        <v>0</v>
      </c>
      <c r="T106" s="194">
        <v>0</v>
      </c>
      <c r="U106" s="194">
        <v>577</v>
      </c>
      <c r="V106" s="194">
        <v>0</v>
      </c>
      <c r="W106" s="194">
        <v>0</v>
      </c>
      <c r="X106" s="182">
        <v>55</v>
      </c>
    </row>
    <row r="107" spans="1:25" ht="19.899999999999999" customHeight="1" x14ac:dyDescent="0.15">
      <c r="A107" s="188"/>
      <c r="B107" s="353" t="s">
        <v>220</v>
      </c>
      <c r="C107" s="353"/>
      <c r="D107" s="351" t="s">
        <v>143</v>
      </c>
      <c r="E107" s="351"/>
      <c r="F107" s="351"/>
      <c r="G107" s="186"/>
      <c r="H107" s="185">
        <f t="shared" si="4"/>
        <v>76179</v>
      </c>
      <c r="I107" s="184">
        <v>0</v>
      </c>
      <c r="J107" s="194">
        <v>34</v>
      </c>
      <c r="K107" s="194">
        <v>7</v>
      </c>
      <c r="L107" s="194">
        <v>187</v>
      </c>
      <c r="M107" s="194">
        <v>52</v>
      </c>
      <c r="N107" s="194">
        <v>0</v>
      </c>
      <c r="O107" s="194">
        <v>0</v>
      </c>
      <c r="P107" s="194">
        <v>46</v>
      </c>
      <c r="Q107" s="194">
        <v>56</v>
      </c>
      <c r="R107" s="194">
        <v>13</v>
      </c>
      <c r="S107" s="194">
        <v>10</v>
      </c>
      <c r="T107" s="194">
        <v>14</v>
      </c>
      <c r="U107" s="194">
        <v>36019</v>
      </c>
      <c r="V107" s="194">
        <v>0</v>
      </c>
      <c r="W107" s="194">
        <v>0</v>
      </c>
      <c r="X107" s="182">
        <v>39741</v>
      </c>
    </row>
    <row r="108" spans="1:25" ht="19.899999999999999" customHeight="1" x14ac:dyDescent="0.15">
      <c r="A108" s="188"/>
      <c r="B108" s="353" t="s">
        <v>221</v>
      </c>
      <c r="C108" s="353"/>
      <c r="D108" s="351" t="s">
        <v>143</v>
      </c>
      <c r="E108" s="351"/>
      <c r="F108" s="351"/>
      <c r="G108" s="186"/>
      <c r="H108" s="185">
        <f t="shared" si="4"/>
        <v>45661</v>
      </c>
      <c r="I108" s="184">
        <v>11</v>
      </c>
      <c r="J108" s="194">
        <v>22</v>
      </c>
      <c r="K108" s="194">
        <v>1</v>
      </c>
      <c r="L108" s="194">
        <v>86</v>
      </c>
      <c r="M108" s="194">
        <v>0</v>
      </c>
      <c r="N108" s="194">
        <v>2</v>
      </c>
      <c r="O108" s="194">
        <v>7</v>
      </c>
      <c r="P108" s="194">
        <v>1</v>
      </c>
      <c r="Q108" s="194">
        <v>86</v>
      </c>
      <c r="R108" s="194">
        <v>0</v>
      </c>
      <c r="S108" s="194">
        <v>57</v>
      </c>
      <c r="T108" s="194">
        <v>0</v>
      </c>
      <c r="U108" s="194">
        <v>2381</v>
      </c>
      <c r="V108" s="194">
        <v>0</v>
      </c>
      <c r="W108" s="194">
        <v>0</v>
      </c>
      <c r="X108" s="182">
        <v>43007</v>
      </c>
    </row>
    <row r="109" spans="1:25" ht="19.899999999999999" customHeight="1" x14ac:dyDescent="0.15">
      <c r="A109" s="188"/>
      <c r="B109" s="353" t="s">
        <v>222</v>
      </c>
      <c r="C109" s="353"/>
      <c r="D109" s="351" t="s">
        <v>143</v>
      </c>
      <c r="E109" s="351"/>
      <c r="F109" s="351"/>
      <c r="G109" s="186"/>
      <c r="H109" s="185">
        <f t="shared" si="4"/>
        <v>104356</v>
      </c>
      <c r="I109" s="184">
        <v>31</v>
      </c>
      <c r="J109" s="194">
        <v>9</v>
      </c>
      <c r="K109" s="194">
        <v>0</v>
      </c>
      <c r="L109" s="194">
        <v>912</v>
      </c>
      <c r="M109" s="194">
        <v>0</v>
      </c>
      <c r="N109" s="194">
        <v>0</v>
      </c>
      <c r="O109" s="194">
        <v>0</v>
      </c>
      <c r="P109" s="194">
        <v>0</v>
      </c>
      <c r="Q109" s="194">
        <v>24</v>
      </c>
      <c r="R109" s="194">
        <v>860</v>
      </c>
      <c r="S109" s="194">
        <v>391</v>
      </c>
      <c r="T109" s="194">
        <v>36</v>
      </c>
      <c r="U109" s="194">
        <v>1957</v>
      </c>
      <c r="V109" s="194">
        <v>0</v>
      </c>
      <c r="W109" s="194">
        <v>0</v>
      </c>
      <c r="X109" s="182">
        <v>100136</v>
      </c>
    </row>
    <row r="110" spans="1:25" ht="23.25" customHeight="1" thickBot="1" x14ac:dyDescent="0.2">
      <c r="A110" s="181"/>
      <c r="B110" s="364" t="s">
        <v>223</v>
      </c>
      <c r="C110" s="364"/>
      <c r="D110" s="365" t="s">
        <v>174</v>
      </c>
      <c r="E110" s="365"/>
      <c r="F110" s="365"/>
      <c r="G110" s="180"/>
      <c r="H110" s="179">
        <f t="shared" si="4"/>
        <v>24410</v>
      </c>
      <c r="I110" s="178">
        <v>4</v>
      </c>
      <c r="J110" s="238">
        <v>0</v>
      </c>
      <c r="K110" s="238">
        <v>4</v>
      </c>
      <c r="L110" s="238">
        <v>812</v>
      </c>
      <c r="M110" s="238">
        <v>2</v>
      </c>
      <c r="N110" s="238">
        <v>498</v>
      </c>
      <c r="O110" s="238">
        <v>22</v>
      </c>
      <c r="P110" s="238">
        <v>2</v>
      </c>
      <c r="Q110" s="238">
        <v>70</v>
      </c>
      <c r="R110" s="238">
        <v>10</v>
      </c>
      <c r="S110" s="238">
        <v>120</v>
      </c>
      <c r="T110" s="238">
        <v>0</v>
      </c>
      <c r="U110" s="238">
        <v>560</v>
      </c>
      <c r="V110" s="238">
        <v>0</v>
      </c>
      <c r="W110" s="238">
        <v>0</v>
      </c>
      <c r="X110" s="176">
        <v>22306</v>
      </c>
    </row>
  </sheetData>
  <mergeCells count="187">
    <mergeCell ref="B108:C108"/>
    <mergeCell ref="D108:F108"/>
    <mergeCell ref="B109:C109"/>
    <mergeCell ref="D109:F109"/>
    <mergeCell ref="B110:C110"/>
    <mergeCell ref="D110:F110"/>
    <mergeCell ref="D105:F105"/>
    <mergeCell ref="B106:C106"/>
    <mergeCell ref="D106:F106"/>
    <mergeCell ref="B107:C107"/>
    <mergeCell ref="D107:F107"/>
    <mergeCell ref="B90:C90"/>
    <mergeCell ref="D90:F90"/>
    <mergeCell ref="B91:C91"/>
    <mergeCell ref="D91:F91"/>
    <mergeCell ref="B92:C92"/>
    <mergeCell ref="D92:F92"/>
    <mergeCell ref="B87:C87"/>
    <mergeCell ref="D87:F87"/>
    <mergeCell ref="B88:C88"/>
    <mergeCell ref="D88:F88"/>
    <mergeCell ref="B89:C89"/>
    <mergeCell ref="D89:F89"/>
    <mergeCell ref="B34:C34"/>
    <mergeCell ref="D34:F3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:F1"/>
    <mergeCell ref="A2:G4"/>
    <mergeCell ref="B5:F5"/>
    <mergeCell ref="B6:F6"/>
    <mergeCell ref="B7:F7"/>
    <mergeCell ref="B8:C8"/>
    <mergeCell ref="D8:F8"/>
    <mergeCell ref="B9:C9"/>
    <mergeCell ref="D9:F9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F21"/>
    <mergeCell ref="A27:G29"/>
    <mergeCell ref="B30:F30"/>
    <mergeCell ref="B22:C22"/>
    <mergeCell ref="D22:F22"/>
    <mergeCell ref="B23:C23"/>
    <mergeCell ref="D23:F23"/>
    <mergeCell ref="B24:C24"/>
    <mergeCell ref="D24:F24"/>
    <mergeCell ref="B25:C25"/>
    <mergeCell ref="D25:F25"/>
    <mergeCell ref="B37:C37"/>
    <mergeCell ref="D37:F37"/>
    <mergeCell ref="B38:C38"/>
    <mergeCell ref="D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B44:C44"/>
    <mergeCell ref="D44:F44"/>
    <mergeCell ref="B45:C45"/>
    <mergeCell ref="D45:F45"/>
    <mergeCell ref="B46:C46"/>
    <mergeCell ref="D46:F46"/>
    <mergeCell ref="B47:C47"/>
    <mergeCell ref="D47:F47"/>
    <mergeCell ref="B48:C48"/>
    <mergeCell ref="D48:F48"/>
    <mergeCell ref="B49:C49"/>
    <mergeCell ref="D49:F49"/>
    <mergeCell ref="B50:C50"/>
    <mergeCell ref="D50:F50"/>
    <mergeCell ref="A55:G57"/>
    <mergeCell ref="B58:F58"/>
    <mergeCell ref="B51:C51"/>
    <mergeCell ref="D51:F51"/>
    <mergeCell ref="B52:C52"/>
    <mergeCell ref="D52:F52"/>
    <mergeCell ref="B53:C53"/>
    <mergeCell ref="D53:F53"/>
    <mergeCell ref="B65:C65"/>
    <mergeCell ref="D65:F65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66:C66"/>
    <mergeCell ref="D66:F66"/>
    <mergeCell ref="B67:C67"/>
    <mergeCell ref="D67:F67"/>
    <mergeCell ref="B68:C68"/>
    <mergeCell ref="D68:F68"/>
    <mergeCell ref="B69:C69"/>
    <mergeCell ref="D69:F69"/>
    <mergeCell ref="B70:C70"/>
    <mergeCell ref="D70:F70"/>
    <mergeCell ref="B71:C71"/>
    <mergeCell ref="D71:F71"/>
    <mergeCell ref="B72:C72"/>
    <mergeCell ref="D72:F72"/>
    <mergeCell ref="B73:C73"/>
    <mergeCell ref="D73:F73"/>
    <mergeCell ref="B74:C74"/>
    <mergeCell ref="D74:F74"/>
    <mergeCell ref="B75:C75"/>
    <mergeCell ref="D75:F75"/>
    <mergeCell ref="B76:C76"/>
    <mergeCell ref="D76:F76"/>
    <mergeCell ref="B77:C77"/>
    <mergeCell ref="D77:F77"/>
    <mergeCell ref="B78:C78"/>
    <mergeCell ref="D78:F78"/>
    <mergeCell ref="A83:G85"/>
    <mergeCell ref="B86:F86"/>
    <mergeCell ref="B79:C79"/>
    <mergeCell ref="D79:F79"/>
    <mergeCell ref="B80:C80"/>
    <mergeCell ref="D80:F80"/>
    <mergeCell ref="B81:C81"/>
    <mergeCell ref="D81:F81"/>
    <mergeCell ref="B93:C93"/>
    <mergeCell ref="D93:F93"/>
    <mergeCell ref="B94:C94"/>
    <mergeCell ref="D94:F94"/>
    <mergeCell ref="B95:C95"/>
    <mergeCell ref="D95:F95"/>
    <mergeCell ref="B96:C96"/>
    <mergeCell ref="D96:F96"/>
    <mergeCell ref="B97:C97"/>
    <mergeCell ref="D97:F97"/>
    <mergeCell ref="B103:C103"/>
    <mergeCell ref="D103:F103"/>
    <mergeCell ref="B104:C104"/>
    <mergeCell ref="D104:F104"/>
    <mergeCell ref="B105:C105"/>
    <mergeCell ref="B98:C98"/>
    <mergeCell ref="D98:F98"/>
    <mergeCell ref="B99:C99"/>
    <mergeCell ref="D99:F99"/>
    <mergeCell ref="B100:C100"/>
    <mergeCell ref="D100:F100"/>
    <mergeCell ref="B101:C101"/>
    <mergeCell ref="D101:F101"/>
    <mergeCell ref="B102:C102"/>
    <mergeCell ref="D102:F102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scale="95" orientation="landscape" r:id="rId1"/>
  <headerFooter alignWithMargins="0"/>
  <rowBreaks count="3" manualBreakCount="3">
    <brk id="25" max="23" man="1"/>
    <brk id="53" max="23" man="1"/>
    <brk id="81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9"/>
  <sheetViews>
    <sheetView view="pageBreakPreview" zoomScale="145" zoomScaleNormal="120" zoomScaleSheetLayoutView="145" workbookViewId="0">
      <selection activeCell="A56" sqref="A56:G58"/>
    </sheetView>
  </sheetViews>
  <sheetFormatPr defaultColWidth="9" defaultRowHeight="10.5" x14ac:dyDescent="0.15"/>
  <cols>
    <col min="1" max="1" width="7.5" style="73" customWidth="1"/>
    <col min="2" max="2" width="4" style="73" customWidth="1"/>
    <col min="3" max="3" width="6.375" style="73" customWidth="1"/>
    <col min="4" max="4" width="4" style="73" customWidth="1"/>
    <col min="5" max="5" width="6.125" style="73" customWidth="1"/>
    <col min="6" max="6" width="4" style="73" customWidth="1"/>
    <col min="7" max="7" width="5.625" style="73" customWidth="1"/>
    <col min="8" max="8" width="3.25" style="73" customWidth="1"/>
    <col min="9" max="9" width="5.75" style="73" customWidth="1"/>
    <col min="10" max="10" width="3.25" style="73" customWidth="1"/>
    <col min="11" max="11" width="5.25" style="73" customWidth="1"/>
    <col min="12" max="12" width="2.625" style="73" customWidth="1"/>
    <col min="13" max="13" width="5.125" style="73" customWidth="1"/>
    <col min="14" max="14" width="2.25" style="73" customWidth="1"/>
    <col min="15" max="15" width="5" style="73" customWidth="1"/>
    <col min="16" max="16" width="2.625" style="73" customWidth="1"/>
    <col min="17" max="17" width="5.625" style="73" customWidth="1"/>
    <col min="18" max="18" width="2.625" style="73" customWidth="1"/>
    <col min="19" max="19" width="5.5" style="73" customWidth="1"/>
    <col min="20" max="20" width="3.125" style="73" customWidth="1"/>
    <col min="21" max="21" width="5.5" style="73" customWidth="1"/>
    <col min="22" max="22" width="2.625" style="73" customWidth="1"/>
    <col min="23" max="23" width="5.5" style="73" customWidth="1"/>
    <col min="24" max="24" width="2.25" style="73" customWidth="1"/>
    <col min="25" max="25" width="5.5" style="73" customWidth="1"/>
    <col min="26" max="16384" width="9" style="73"/>
  </cols>
  <sheetData>
    <row r="1" spans="1:25" s="88" customFormat="1" ht="29.25" customHeight="1" x14ac:dyDescent="0.15">
      <c r="A1" s="389" t="s">
        <v>50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5" ht="21" customHeight="1" thickBot="1" x14ac:dyDescent="0.2">
      <c r="A2" s="87" t="s">
        <v>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5" ht="27" customHeight="1" x14ac:dyDescent="0.15">
      <c r="A3" s="394" t="s">
        <v>231</v>
      </c>
      <c r="B3" s="394" t="s">
        <v>232</v>
      </c>
      <c r="C3" s="396"/>
      <c r="D3" s="398" t="s">
        <v>233</v>
      </c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 t="s">
        <v>234</v>
      </c>
      <c r="Q3" s="399"/>
      <c r="R3" s="399" t="s">
        <v>235</v>
      </c>
      <c r="S3" s="399"/>
      <c r="T3" s="399"/>
      <c r="U3" s="399"/>
      <c r="V3" s="399"/>
      <c r="W3" s="399"/>
      <c r="X3" s="399" t="s">
        <v>236</v>
      </c>
      <c r="Y3" s="408"/>
    </row>
    <row r="4" spans="1:25" ht="27" customHeight="1" thickBot="1" x14ac:dyDescent="0.2">
      <c r="A4" s="395"/>
      <c r="B4" s="395"/>
      <c r="C4" s="397"/>
      <c r="D4" s="410" t="s">
        <v>237</v>
      </c>
      <c r="E4" s="400"/>
      <c r="F4" s="400" t="s">
        <v>238</v>
      </c>
      <c r="G4" s="400"/>
      <c r="H4" s="400" t="s">
        <v>239</v>
      </c>
      <c r="I4" s="400"/>
      <c r="J4" s="400" t="s">
        <v>240</v>
      </c>
      <c r="K4" s="400"/>
      <c r="L4" s="400" t="s">
        <v>241</v>
      </c>
      <c r="M4" s="400"/>
      <c r="N4" s="400" t="s">
        <v>48</v>
      </c>
      <c r="O4" s="400"/>
      <c r="P4" s="400"/>
      <c r="Q4" s="400"/>
      <c r="R4" s="400" t="s">
        <v>242</v>
      </c>
      <c r="S4" s="400"/>
      <c r="T4" s="400" t="s">
        <v>243</v>
      </c>
      <c r="U4" s="400"/>
      <c r="V4" s="400" t="s">
        <v>244</v>
      </c>
      <c r="W4" s="400"/>
      <c r="X4" s="400"/>
      <c r="Y4" s="409"/>
    </row>
    <row r="5" spans="1:25" ht="18" customHeight="1" x14ac:dyDescent="0.15">
      <c r="A5" s="394" t="s">
        <v>250</v>
      </c>
      <c r="B5" s="85" t="s">
        <v>47</v>
      </c>
      <c r="C5" s="83" t="s">
        <v>46</v>
      </c>
      <c r="D5" s="101" t="s">
        <v>47</v>
      </c>
      <c r="E5" s="102" t="s">
        <v>46</v>
      </c>
      <c r="F5" s="84" t="s">
        <v>47</v>
      </c>
      <c r="G5" s="84" t="s">
        <v>46</v>
      </c>
      <c r="H5" s="84" t="s">
        <v>47</v>
      </c>
      <c r="I5" s="84" t="s">
        <v>46</v>
      </c>
      <c r="J5" s="84" t="s">
        <v>47</v>
      </c>
      <c r="K5" s="84" t="s">
        <v>46</v>
      </c>
      <c r="L5" s="84" t="s">
        <v>47</v>
      </c>
      <c r="M5" s="84" t="s">
        <v>46</v>
      </c>
      <c r="N5" s="84" t="s">
        <v>47</v>
      </c>
      <c r="O5" s="84" t="s">
        <v>46</v>
      </c>
      <c r="P5" s="84" t="s">
        <v>47</v>
      </c>
      <c r="Q5" s="84" t="s">
        <v>46</v>
      </c>
      <c r="R5" s="84" t="s">
        <v>47</v>
      </c>
      <c r="S5" s="84" t="s">
        <v>46</v>
      </c>
      <c r="T5" s="84" t="s">
        <v>47</v>
      </c>
      <c r="U5" s="84" t="s">
        <v>46</v>
      </c>
      <c r="V5" s="84" t="s">
        <v>47</v>
      </c>
      <c r="W5" s="84" t="s">
        <v>46</v>
      </c>
      <c r="X5" s="84" t="s">
        <v>47</v>
      </c>
      <c r="Y5" s="83" t="s">
        <v>46</v>
      </c>
    </row>
    <row r="6" spans="1:25" ht="27" customHeight="1" thickBot="1" x14ac:dyDescent="0.2">
      <c r="A6" s="406"/>
      <c r="B6" s="108">
        <f>SUM(D6,F6,H6,J6,L6,P6,R6,T6,V6,X6)</f>
        <v>2578</v>
      </c>
      <c r="C6" s="109">
        <f>SUM(C7:C9)</f>
        <v>112234</v>
      </c>
      <c r="D6" s="167">
        <f>SUM(D7:D9)</f>
        <v>1360</v>
      </c>
      <c r="E6" s="110">
        <f t="shared" ref="E6:Y6" si="0">SUM(E7:E9)</f>
        <v>61350</v>
      </c>
      <c r="F6" s="110">
        <f t="shared" si="0"/>
        <v>1033</v>
      </c>
      <c r="G6" s="110">
        <f t="shared" si="0"/>
        <v>42895</v>
      </c>
      <c r="H6" s="110">
        <f t="shared" si="0"/>
        <v>20</v>
      </c>
      <c r="I6" s="110">
        <f t="shared" si="0"/>
        <v>2700</v>
      </c>
      <c r="J6" s="110">
        <f t="shared" si="0"/>
        <v>19</v>
      </c>
      <c r="K6" s="110">
        <f t="shared" si="0"/>
        <v>2700</v>
      </c>
      <c r="L6" s="110">
        <f t="shared" si="0"/>
        <v>4</v>
      </c>
      <c r="M6" s="110">
        <f t="shared" si="0"/>
        <v>500</v>
      </c>
      <c r="N6" s="110">
        <f t="shared" si="0"/>
        <v>0</v>
      </c>
      <c r="O6" s="110">
        <f t="shared" si="0"/>
        <v>0</v>
      </c>
      <c r="P6" s="110">
        <f t="shared" si="0"/>
        <v>41</v>
      </c>
      <c r="Q6" s="110">
        <f t="shared" si="0"/>
        <v>1087</v>
      </c>
      <c r="R6" s="110">
        <f t="shared" si="0"/>
        <v>12</v>
      </c>
      <c r="S6" s="110">
        <f t="shared" si="0"/>
        <v>104</v>
      </c>
      <c r="T6" s="110">
        <f t="shared" si="0"/>
        <v>84</v>
      </c>
      <c r="U6" s="110">
        <f t="shared" si="0"/>
        <v>578</v>
      </c>
      <c r="V6" s="110">
        <f t="shared" si="0"/>
        <v>2</v>
      </c>
      <c r="W6" s="110">
        <f t="shared" si="0"/>
        <v>20</v>
      </c>
      <c r="X6" s="110">
        <f t="shared" si="0"/>
        <v>3</v>
      </c>
      <c r="Y6" s="109">
        <f t="shared" si="0"/>
        <v>300</v>
      </c>
    </row>
    <row r="7" spans="1:25" s="75" customFormat="1" ht="27" customHeight="1" x14ac:dyDescent="0.15">
      <c r="A7" s="100" t="s">
        <v>251</v>
      </c>
      <c r="B7" s="168">
        <f>SUM(D7,F7,H7,J7,L7,N7,P7,R7,T7,V7,X7)</f>
        <v>1</v>
      </c>
      <c r="C7" s="169">
        <f>E7+G7+I7+K7+M7+O7+Q7+S7+U7+W7+Y7</f>
        <v>300</v>
      </c>
      <c r="D7" s="105" t="s">
        <v>71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1</v>
      </c>
      <c r="K7" s="82">
        <v>300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1">
        <v>0</v>
      </c>
    </row>
    <row r="8" spans="1:25" s="75" customFormat="1" ht="27" customHeight="1" x14ac:dyDescent="0.15">
      <c r="A8" s="100" t="s">
        <v>252</v>
      </c>
      <c r="B8" s="168">
        <f>SUM(D8,F8,H8,J8,L8,N8,P8,R8,T8,V8,X8)</f>
        <v>25</v>
      </c>
      <c r="C8" s="169">
        <f>E8+G8+I8+K8+M8+O8+Q8+S8+U8+W8+Y8</f>
        <v>8168</v>
      </c>
      <c r="D8" s="105">
        <v>19</v>
      </c>
      <c r="E8" s="82">
        <v>6968</v>
      </c>
      <c r="F8" s="82">
        <v>0</v>
      </c>
      <c r="G8" s="82">
        <v>0</v>
      </c>
      <c r="H8" s="82">
        <v>0</v>
      </c>
      <c r="I8" s="82">
        <v>0</v>
      </c>
      <c r="J8" s="82">
        <v>3</v>
      </c>
      <c r="K8" s="82">
        <v>900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3</v>
      </c>
      <c r="Y8" s="81">
        <v>300</v>
      </c>
    </row>
    <row r="9" spans="1:25" s="75" customFormat="1" ht="27" customHeight="1" thickBot="1" x14ac:dyDescent="0.2">
      <c r="A9" s="80" t="s">
        <v>253</v>
      </c>
      <c r="B9" s="79">
        <f>SUM(D9,F9,H9,J9,L9,N9,P9,R9,T9,V9,X9)</f>
        <v>2552</v>
      </c>
      <c r="C9" s="78">
        <f>E9+G9+I9+K9+M9+O9+Q9+S9+U9+W9+Y9</f>
        <v>103766</v>
      </c>
      <c r="D9" s="107">
        <v>1341</v>
      </c>
      <c r="E9" s="170">
        <v>54382</v>
      </c>
      <c r="F9" s="170">
        <v>1033</v>
      </c>
      <c r="G9" s="170">
        <v>42895</v>
      </c>
      <c r="H9" s="170">
        <v>20</v>
      </c>
      <c r="I9" s="170">
        <v>2700</v>
      </c>
      <c r="J9" s="170">
        <v>15</v>
      </c>
      <c r="K9" s="170">
        <v>1500</v>
      </c>
      <c r="L9" s="170">
        <v>4</v>
      </c>
      <c r="M9" s="170">
        <v>500</v>
      </c>
      <c r="N9" s="170">
        <v>0</v>
      </c>
      <c r="O9" s="170">
        <v>0</v>
      </c>
      <c r="P9" s="170">
        <v>41</v>
      </c>
      <c r="Q9" s="170">
        <v>1087</v>
      </c>
      <c r="R9" s="170">
        <v>12</v>
      </c>
      <c r="S9" s="170">
        <v>104</v>
      </c>
      <c r="T9" s="170">
        <v>84</v>
      </c>
      <c r="U9" s="170">
        <v>578</v>
      </c>
      <c r="V9" s="170">
        <v>2</v>
      </c>
      <c r="W9" s="170">
        <v>20</v>
      </c>
      <c r="X9" s="170">
        <v>0</v>
      </c>
      <c r="Y9" s="77">
        <v>0</v>
      </c>
    </row>
    <row r="10" spans="1:25" x14ac:dyDescent="0.15"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</row>
    <row r="11" spans="1:25" ht="11.25" thickBot="1" x14ac:dyDescent="0.2"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</row>
    <row r="12" spans="1:25" ht="18" customHeight="1" thickBot="1" x14ac:dyDescent="0.2">
      <c r="A12" s="401" t="s">
        <v>231</v>
      </c>
      <c r="B12" s="403" t="s">
        <v>245</v>
      </c>
      <c r="C12" s="404"/>
      <c r="D12" s="404"/>
      <c r="E12" s="404"/>
      <c r="F12" s="404"/>
      <c r="G12" s="404"/>
      <c r="H12" s="404"/>
      <c r="I12" s="404"/>
      <c r="J12" s="404"/>
      <c r="K12" s="405"/>
      <c r="L12" s="113"/>
      <c r="M12" s="113"/>
      <c r="N12" s="114"/>
      <c r="O12" s="112"/>
      <c r="P12" s="112"/>
      <c r="Q12" s="115"/>
      <c r="R12" s="112"/>
      <c r="S12" s="115"/>
      <c r="T12" s="112"/>
      <c r="U12" s="112"/>
      <c r="V12" s="112"/>
      <c r="W12" s="112"/>
      <c r="X12" s="112"/>
      <c r="Y12" s="112"/>
    </row>
    <row r="13" spans="1:25" ht="18" customHeight="1" thickBot="1" x14ac:dyDescent="0.2">
      <c r="A13" s="402"/>
      <c r="B13" s="390" t="s">
        <v>246</v>
      </c>
      <c r="C13" s="391"/>
      <c r="D13" s="392" t="s">
        <v>247</v>
      </c>
      <c r="E13" s="391"/>
      <c r="F13" s="392" t="s">
        <v>68</v>
      </c>
      <c r="G13" s="391"/>
      <c r="H13" s="392" t="s">
        <v>248</v>
      </c>
      <c r="I13" s="391"/>
      <c r="J13" s="392" t="s">
        <v>249</v>
      </c>
      <c r="K13" s="393"/>
      <c r="L13" s="116"/>
      <c r="M13" s="113"/>
      <c r="N13" s="112"/>
      <c r="O13" s="112"/>
      <c r="P13" s="112"/>
      <c r="Q13" s="115"/>
      <c r="R13" s="112"/>
      <c r="S13" s="115"/>
      <c r="T13" s="112"/>
      <c r="U13" s="112"/>
      <c r="V13" s="112"/>
      <c r="W13" s="112"/>
      <c r="X13" s="112"/>
      <c r="Y13" s="112"/>
    </row>
    <row r="14" spans="1:25" ht="18" customHeight="1" x14ac:dyDescent="0.15">
      <c r="A14" s="401" t="s">
        <v>250</v>
      </c>
      <c r="B14" s="411" t="s">
        <v>69</v>
      </c>
      <c r="C14" s="380"/>
      <c r="D14" s="379" t="s">
        <v>69</v>
      </c>
      <c r="E14" s="380"/>
      <c r="F14" s="379" t="s">
        <v>69</v>
      </c>
      <c r="G14" s="380"/>
      <c r="H14" s="379" t="s">
        <v>69</v>
      </c>
      <c r="I14" s="380"/>
      <c r="J14" s="379" t="s">
        <v>69</v>
      </c>
      <c r="K14" s="388"/>
      <c r="L14" s="381"/>
      <c r="M14" s="382"/>
      <c r="N14" s="112"/>
      <c r="O14" s="117"/>
      <c r="P14" s="112"/>
      <c r="Q14" s="112"/>
      <c r="R14" s="112"/>
      <c r="S14" s="115"/>
      <c r="T14" s="112"/>
      <c r="U14" s="112"/>
      <c r="V14" s="112"/>
      <c r="W14" s="112"/>
      <c r="X14" s="112"/>
      <c r="Y14" s="112"/>
    </row>
    <row r="15" spans="1:25" ht="27" customHeight="1" thickBot="1" x14ac:dyDescent="0.2">
      <c r="A15" s="407"/>
      <c r="B15" s="383">
        <f>SUM(B16:C18)</f>
        <v>633</v>
      </c>
      <c r="C15" s="384"/>
      <c r="D15" s="385">
        <f>SUM(D16:E18)</f>
        <v>265</v>
      </c>
      <c r="E15" s="384"/>
      <c r="F15" s="385">
        <f>SUM(F17:G18)</f>
        <v>294</v>
      </c>
      <c r="G15" s="384"/>
      <c r="H15" s="385">
        <f>SUM(H17:I18)</f>
        <v>77</v>
      </c>
      <c r="I15" s="384"/>
      <c r="J15" s="385">
        <f>SUM(J17:K18)</f>
        <v>71</v>
      </c>
      <c r="K15" s="386"/>
      <c r="L15" s="387"/>
      <c r="M15" s="382"/>
      <c r="N15" s="112"/>
      <c r="O15" s="112"/>
      <c r="P15" s="112"/>
      <c r="Q15" s="115"/>
      <c r="R15" s="112"/>
      <c r="S15" s="115"/>
      <c r="T15" s="112"/>
      <c r="U15" s="112"/>
      <c r="V15" s="112"/>
      <c r="W15" s="112"/>
      <c r="X15" s="112"/>
      <c r="Y15" s="112"/>
    </row>
    <row r="16" spans="1:25" ht="27" customHeight="1" x14ac:dyDescent="0.15">
      <c r="A16" s="166" t="s">
        <v>251</v>
      </c>
      <c r="B16" s="371">
        <v>4</v>
      </c>
      <c r="C16" s="372"/>
      <c r="D16" s="373">
        <v>0</v>
      </c>
      <c r="E16" s="372"/>
      <c r="F16" s="373">
        <v>0</v>
      </c>
      <c r="G16" s="372"/>
      <c r="H16" s="373">
        <v>0</v>
      </c>
      <c r="I16" s="372"/>
      <c r="J16" s="373">
        <v>0</v>
      </c>
      <c r="K16" s="374"/>
      <c r="L16" s="369"/>
      <c r="M16" s="370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spans="1:25" ht="27" customHeight="1" x14ac:dyDescent="0.15">
      <c r="A17" s="166" t="s">
        <v>252</v>
      </c>
      <c r="B17" s="371">
        <v>464</v>
      </c>
      <c r="C17" s="372"/>
      <c r="D17" s="373">
        <v>199</v>
      </c>
      <c r="E17" s="372"/>
      <c r="F17" s="373">
        <v>243</v>
      </c>
      <c r="G17" s="372"/>
      <c r="H17" s="373">
        <v>62</v>
      </c>
      <c r="I17" s="372"/>
      <c r="J17" s="373">
        <v>65</v>
      </c>
      <c r="K17" s="374"/>
      <c r="L17" s="369"/>
      <c r="M17" s="370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1:25" ht="27" customHeight="1" thickBot="1" x14ac:dyDescent="0.2">
      <c r="A18" s="175" t="s">
        <v>254</v>
      </c>
      <c r="B18" s="375">
        <v>165</v>
      </c>
      <c r="C18" s="376"/>
      <c r="D18" s="377">
        <v>66</v>
      </c>
      <c r="E18" s="376"/>
      <c r="F18" s="377">
        <v>51</v>
      </c>
      <c r="G18" s="376"/>
      <c r="H18" s="377">
        <v>15</v>
      </c>
      <c r="I18" s="376"/>
      <c r="J18" s="377">
        <v>6</v>
      </c>
      <c r="K18" s="378"/>
      <c r="L18" s="369"/>
      <c r="M18" s="370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</row>
    <row r="19" spans="1:25" x14ac:dyDescent="0.15">
      <c r="C19" s="74"/>
      <c r="E19" s="74"/>
      <c r="G19" s="74"/>
      <c r="I19" s="74"/>
      <c r="K19" s="74"/>
    </row>
  </sheetData>
  <mergeCells count="55">
    <mergeCell ref="A14:A15"/>
    <mergeCell ref="X3:Y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B14:C14"/>
    <mergeCell ref="D14:E14"/>
    <mergeCell ref="A1:V1"/>
    <mergeCell ref="B13:C13"/>
    <mergeCell ref="D13:E13"/>
    <mergeCell ref="F13:G13"/>
    <mergeCell ref="H13:I13"/>
    <mergeCell ref="J13:K13"/>
    <mergeCell ref="A3:A4"/>
    <mergeCell ref="B3:C4"/>
    <mergeCell ref="D3:O3"/>
    <mergeCell ref="P3:Q4"/>
    <mergeCell ref="R3:W3"/>
    <mergeCell ref="A12:A13"/>
    <mergeCell ref="B12:K12"/>
    <mergeCell ref="A5:A6"/>
    <mergeCell ref="F14:G14"/>
    <mergeCell ref="H14:I14"/>
    <mergeCell ref="L16:M16"/>
    <mergeCell ref="L14:M14"/>
    <mergeCell ref="B15:C15"/>
    <mergeCell ref="D15:E15"/>
    <mergeCell ref="F15:G15"/>
    <mergeCell ref="H15:I15"/>
    <mergeCell ref="J15:K15"/>
    <mergeCell ref="L15:M15"/>
    <mergeCell ref="J14:K14"/>
    <mergeCell ref="B16:C16"/>
    <mergeCell ref="D16:E16"/>
    <mergeCell ref="F16:G16"/>
    <mergeCell ref="H16:I16"/>
    <mergeCell ref="J16:K16"/>
    <mergeCell ref="L18:M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6"/>
  <sheetViews>
    <sheetView view="pageBreakPreview" topLeftCell="A4" zoomScale="115" zoomScaleNormal="120" zoomScaleSheetLayoutView="100" workbookViewId="0">
      <selection activeCell="A56" sqref="A56:G58"/>
    </sheetView>
  </sheetViews>
  <sheetFormatPr defaultColWidth="9" defaultRowHeight="10.5" x14ac:dyDescent="0.15"/>
  <cols>
    <col min="1" max="1" width="7.125" style="75" customWidth="1"/>
    <col min="2" max="2" width="4.625" style="75" customWidth="1"/>
    <col min="3" max="3" width="7" style="75" customWidth="1"/>
    <col min="4" max="4" width="4" style="75" customWidth="1"/>
    <col min="5" max="5" width="7" style="75" customWidth="1"/>
    <col min="6" max="6" width="4" style="75" customWidth="1"/>
    <col min="7" max="7" width="7" style="75" customWidth="1"/>
    <col min="8" max="8" width="4" style="75" customWidth="1"/>
    <col min="9" max="9" width="7" style="75" customWidth="1"/>
    <col min="10" max="10" width="4" style="75" customWidth="1"/>
    <col min="11" max="11" width="7" style="75" customWidth="1"/>
    <col min="12" max="12" width="4" style="75" customWidth="1"/>
    <col min="13" max="13" width="7" style="75" customWidth="1"/>
    <col min="14" max="14" width="4" style="75" customWidth="1"/>
    <col min="15" max="15" width="7" style="75" customWidth="1"/>
    <col min="16" max="16" width="4" style="75" customWidth="1"/>
    <col min="17" max="17" width="7" style="75" customWidth="1"/>
    <col min="18" max="18" width="4" style="75" customWidth="1"/>
    <col min="19" max="19" width="7" style="75" customWidth="1"/>
    <col min="20" max="20" width="4" style="75" customWidth="1"/>
    <col min="21" max="21" width="7" style="75" customWidth="1"/>
    <col min="22" max="16384" width="9" style="75"/>
  </cols>
  <sheetData>
    <row r="1" spans="1:21" ht="21" customHeight="1" thickBot="1" x14ac:dyDescent="0.2">
      <c r="A1" s="99" t="s">
        <v>262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1" ht="21.75" customHeight="1" thickBot="1" x14ac:dyDescent="0.2">
      <c r="A2" s="416" t="s">
        <v>231</v>
      </c>
      <c r="B2" s="418" t="s">
        <v>255</v>
      </c>
      <c r="C2" s="419"/>
      <c r="D2" s="422" t="s">
        <v>256</v>
      </c>
      <c r="E2" s="423"/>
      <c r="F2" s="426" t="s">
        <v>257</v>
      </c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8"/>
      <c r="U2" s="429"/>
    </row>
    <row r="3" spans="1:21" s="76" customFormat="1" ht="28.5" customHeight="1" thickBot="1" x14ac:dyDescent="0.2">
      <c r="A3" s="417"/>
      <c r="B3" s="420"/>
      <c r="C3" s="421"/>
      <c r="D3" s="424"/>
      <c r="E3" s="425"/>
      <c r="F3" s="430" t="s">
        <v>56</v>
      </c>
      <c r="G3" s="431"/>
      <c r="H3" s="432" t="s">
        <v>55</v>
      </c>
      <c r="I3" s="431"/>
      <c r="J3" s="433" t="s">
        <v>258</v>
      </c>
      <c r="K3" s="434"/>
      <c r="L3" s="435" t="s">
        <v>259</v>
      </c>
      <c r="M3" s="413"/>
      <c r="N3" s="435" t="s">
        <v>260</v>
      </c>
      <c r="O3" s="435"/>
      <c r="P3" s="435" t="s">
        <v>261</v>
      </c>
      <c r="Q3" s="435"/>
      <c r="R3" s="412" t="s">
        <v>54</v>
      </c>
      <c r="S3" s="413"/>
      <c r="T3" s="414" t="s">
        <v>53</v>
      </c>
      <c r="U3" s="415"/>
    </row>
    <row r="4" spans="1:21" ht="15.75" customHeight="1" thickBot="1" x14ac:dyDescent="0.2">
      <c r="A4" s="416" t="s">
        <v>250</v>
      </c>
      <c r="B4" s="97" t="s">
        <v>52</v>
      </c>
      <c r="C4" s="96" t="s">
        <v>51</v>
      </c>
      <c r="D4" s="97" t="s">
        <v>52</v>
      </c>
      <c r="E4" s="96" t="s">
        <v>51</v>
      </c>
      <c r="F4" s="95" t="s">
        <v>52</v>
      </c>
      <c r="G4" s="93" t="s">
        <v>51</v>
      </c>
      <c r="H4" s="93" t="s">
        <v>52</v>
      </c>
      <c r="I4" s="93" t="s">
        <v>51</v>
      </c>
      <c r="J4" s="93" t="s">
        <v>52</v>
      </c>
      <c r="K4" s="93" t="s">
        <v>51</v>
      </c>
      <c r="L4" s="93" t="s">
        <v>52</v>
      </c>
      <c r="M4" s="93" t="s">
        <v>51</v>
      </c>
      <c r="N4" s="93" t="s">
        <v>52</v>
      </c>
      <c r="O4" s="93" t="s">
        <v>51</v>
      </c>
      <c r="P4" s="93" t="s">
        <v>52</v>
      </c>
      <c r="Q4" s="93" t="s">
        <v>51</v>
      </c>
      <c r="R4" s="93" t="s">
        <v>52</v>
      </c>
      <c r="S4" s="94" t="s">
        <v>51</v>
      </c>
      <c r="T4" s="93" t="s">
        <v>52</v>
      </c>
      <c r="U4" s="92" t="s">
        <v>51</v>
      </c>
    </row>
    <row r="5" spans="1:21" ht="28.5" customHeight="1" thickBot="1" x14ac:dyDescent="0.2">
      <c r="A5" s="416"/>
      <c r="B5" s="108">
        <f>SUM(B6:B8)</f>
        <v>10</v>
      </c>
      <c r="C5" s="109">
        <f>SUM(C6:C8)</f>
        <v>20250</v>
      </c>
      <c r="D5" s="108">
        <f>SUM(D6:D8)</f>
        <v>6</v>
      </c>
      <c r="E5" s="78">
        <f>SUM(E6:E8)</f>
        <v>6450</v>
      </c>
      <c r="F5" s="103">
        <f t="shared" ref="F5:U5" si="0">SUM(F6:F8)</f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1</v>
      </c>
      <c r="K5" s="103">
        <f t="shared" si="0"/>
        <v>2600</v>
      </c>
      <c r="L5" s="103">
        <f t="shared" si="0"/>
        <v>1</v>
      </c>
      <c r="M5" s="103">
        <f t="shared" si="0"/>
        <v>2000</v>
      </c>
      <c r="N5" s="103">
        <f t="shared" si="0"/>
        <v>1</v>
      </c>
      <c r="O5" s="103">
        <f t="shared" si="0"/>
        <v>700</v>
      </c>
      <c r="P5" s="103">
        <f t="shared" si="0"/>
        <v>1</v>
      </c>
      <c r="Q5" s="103">
        <f t="shared" si="0"/>
        <v>8500</v>
      </c>
      <c r="R5" s="103">
        <f t="shared" si="0"/>
        <v>0</v>
      </c>
      <c r="S5" s="103">
        <f t="shared" si="0"/>
        <v>0</v>
      </c>
      <c r="T5" s="103">
        <f t="shared" si="0"/>
        <v>0</v>
      </c>
      <c r="U5" s="78">
        <f t="shared" si="0"/>
        <v>0</v>
      </c>
    </row>
    <row r="6" spans="1:21" ht="27" customHeight="1" x14ac:dyDescent="0.15">
      <c r="A6" s="91" t="s">
        <v>263</v>
      </c>
      <c r="B6" s="168">
        <f>SUM(D6,F6,H6,J6,L6,N6,P6,R6,T6)</f>
        <v>4</v>
      </c>
      <c r="C6" s="169">
        <f>+E6+G6+I6+K6+M6+S6+O6+Q6+U6</f>
        <v>12000</v>
      </c>
      <c r="D6" s="171">
        <v>1</v>
      </c>
      <c r="E6" s="81">
        <v>800</v>
      </c>
      <c r="F6" s="105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1</v>
      </c>
      <c r="M6" s="82">
        <v>2000</v>
      </c>
      <c r="N6" s="82">
        <v>1</v>
      </c>
      <c r="O6" s="82">
        <v>700</v>
      </c>
      <c r="P6" s="82">
        <v>1</v>
      </c>
      <c r="Q6" s="82">
        <v>8500</v>
      </c>
      <c r="R6" s="82">
        <v>0</v>
      </c>
      <c r="S6" s="82">
        <v>0</v>
      </c>
      <c r="T6" s="82">
        <v>0</v>
      </c>
      <c r="U6" s="81">
        <v>0</v>
      </c>
    </row>
    <row r="7" spans="1:21" ht="27" customHeight="1" x14ac:dyDescent="0.15">
      <c r="A7" s="90" t="s">
        <v>264</v>
      </c>
      <c r="B7" s="168">
        <f>SUM(D7,F7,H7,J7,L7,N7,P7,R7,T7)</f>
        <v>6</v>
      </c>
      <c r="C7" s="169">
        <f>+E7+G7+I7+K7+M7+S7+O7+Q7+U7</f>
        <v>8250</v>
      </c>
      <c r="D7" s="171">
        <v>5</v>
      </c>
      <c r="E7" s="81">
        <v>5650</v>
      </c>
      <c r="F7" s="105">
        <v>0</v>
      </c>
      <c r="G7" s="105">
        <v>0</v>
      </c>
      <c r="H7" s="82">
        <v>0</v>
      </c>
      <c r="I7" s="105">
        <v>0</v>
      </c>
      <c r="J7" s="82">
        <v>1</v>
      </c>
      <c r="K7" s="82">
        <v>2600</v>
      </c>
      <c r="L7" s="82">
        <v>0</v>
      </c>
      <c r="M7" s="105">
        <v>0</v>
      </c>
      <c r="N7" s="82">
        <v>0</v>
      </c>
      <c r="O7" s="105">
        <v>0</v>
      </c>
      <c r="P7" s="82">
        <v>0</v>
      </c>
      <c r="Q7" s="105">
        <v>0</v>
      </c>
      <c r="R7" s="82" t="s">
        <v>71</v>
      </c>
      <c r="S7" s="106">
        <v>0</v>
      </c>
      <c r="T7" s="82">
        <v>0</v>
      </c>
      <c r="U7" s="81">
        <v>0</v>
      </c>
    </row>
    <row r="8" spans="1:21" ht="27" customHeight="1" thickBot="1" x14ac:dyDescent="0.2">
      <c r="A8" s="89" t="s">
        <v>265</v>
      </c>
      <c r="B8" s="79">
        <f>SUM(D8,F8,H8,J8,L8,N8,P8,R8,T8)</f>
        <v>0</v>
      </c>
      <c r="C8" s="78">
        <f>+E8+G8+I8+K8+M8+S8+O8+Q8+U8</f>
        <v>0</v>
      </c>
      <c r="D8" s="107">
        <v>0</v>
      </c>
      <c r="E8" s="7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77">
        <v>0</v>
      </c>
    </row>
    <row r="11" spans="1:21" x14ac:dyDescent="0.15">
      <c r="B11" s="104"/>
      <c r="C11" s="104"/>
    </row>
    <row r="12" spans="1:21" x14ac:dyDescent="0.15">
      <c r="B12" s="104"/>
      <c r="C12" s="104"/>
    </row>
    <row r="13" spans="1:21" x14ac:dyDescent="0.15">
      <c r="B13" s="104"/>
      <c r="C13" s="104"/>
    </row>
    <row r="14" spans="1:21" x14ac:dyDescent="0.15">
      <c r="B14" s="104"/>
      <c r="C14" s="104"/>
    </row>
    <row r="15" spans="1:21" x14ac:dyDescent="0.15">
      <c r="B15" s="104"/>
      <c r="C15" s="104"/>
    </row>
    <row r="16" spans="1:21" x14ac:dyDescent="0.15">
      <c r="B16" s="104"/>
      <c r="C16" s="104"/>
    </row>
  </sheetData>
  <mergeCells count="13">
    <mergeCell ref="R3:S3"/>
    <mergeCell ref="T3:U3"/>
    <mergeCell ref="A4:A5"/>
    <mergeCell ref="A2:A3"/>
    <mergeCell ref="B2:C3"/>
    <mergeCell ref="D2:E3"/>
    <mergeCell ref="F2:U2"/>
    <mergeCell ref="F3:G3"/>
    <mergeCell ref="H3:I3"/>
    <mergeCell ref="J3:K3"/>
    <mergeCell ref="L3:M3"/>
    <mergeCell ref="N3:O3"/>
    <mergeCell ref="P3:Q3"/>
  </mergeCells>
  <phoneticPr fontId="1"/>
  <printOptions horizontalCentered="1"/>
  <pageMargins left="0.39370078740157483" right="0.39370078740157483" top="0.78740157480314965" bottom="0.43307086614173229" header="0.51181102362204722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総-水路通報件数P58</vt:lpstr>
      <vt:lpstr>1 水路通報実施P59-61</vt:lpstr>
      <vt:lpstr>1 水路通報実施P62-68</vt:lpstr>
      <vt:lpstr>1 水路通報実施P69-72</vt:lpstr>
      <vt:lpstr>2(1)海図等P73</vt:lpstr>
      <vt:lpstr>2(2)書誌P74 </vt:lpstr>
      <vt:lpstr>'1 水路通報実施P59-61'!Print_Area</vt:lpstr>
      <vt:lpstr>'1 水路通報実施P62-68'!Print_Area</vt:lpstr>
      <vt:lpstr>'1 水路通報実施P69-72'!Print_Area</vt:lpstr>
      <vt:lpstr>'2(1)海図等P73'!Print_Area</vt:lpstr>
      <vt:lpstr>'2(2)書誌P74 '!Print_Area</vt:lpstr>
      <vt:lpstr>'総-水路通報件数P58'!Print_Area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JCG User</cp:lastModifiedBy>
  <cp:lastPrinted>2021-06-30T06:44:04Z</cp:lastPrinted>
  <dcterms:created xsi:type="dcterms:W3CDTF">2001-08-21T07:44:37Z</dcterms:created>
  <dcterms:modified xsi:type="dcterms:W3CDTF">2021-06-30T06:44:47Z</dcterms:modified>
</cp:coreProperties>
</file>